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DB953BA-0640-4492-89E9-C1CC8C150C6F}" xr6:coauthVersionLast="36" xr6:coauthVersionMax="36" xr10:uidLastSave="{00000000-0000-0000-0000-000000000000}"/>
  <bookViews>
    <workbookView xWindow="0" yWindow="600" windowWidth="20490" windowHeight="10920" xr2:uid="{00000000-000D-0000-FFFF-FFFF00000000}"/>
  </bookViews>
  <sheets>
    <sheet name="Tổng hợp GV tự đăng kí" sheetId="6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J12" i="6"/>
  <c r="M175" i="6" l="1"/>
  <c r="M174" i="6"/>
  <c r="M173" i="6"/>
  <c r="M172" i="6"/>
  <c r="M171" i="6"/>
  <c r="M169" i="6"/>
  <c r="M168" i="6"/>
  <c r="M167" i="6"/>
  <c r="M166" i="6"/>
  <c r="M165" i="6"/>
  <c r="M163" i="6"/>
  <c r="M162" i="6"/>
  <c r="M161" i="6"/>
  <c r="M160" i="6"/>
  <c r="M159" i="6"/>
  <c r="M157" i="6"/>
  <c r="M156" i="6"/>
  <c r="M155" i="6"/>
  <c r="M154" i="6"/>
  <c r="M153" i="6"/>
  <c r="M151" i="6"/>
  <c r="M150" i="6"/>
  <c r="M149" i="6"/>
  <c r="M148" i="6"/>
  <c r="M147" i="6"/>
  <c r="M141" i="6"/>
  <c r="M140" i="6"/>
  <c r="M139" i="6"/>
  <c r="M138" i="6"/>
  <c r="M137" i="6"/>
  <c r="M135" i="6"/>
  <c r="M134" i="6"/>
  <c r="M133" i="6"/>
  <c r="M132" i="6"/>
  <c r="M131" i="6"/>
  <c r="M129" i="6"/>
  <c r="M128" i="6"/>
  <c r="M127" i="6"/>
  <c r="M126" i="6"/>
  <c r="M125" i="6"/>
  <c r="M123" i="6"/>
  <c r="M122" i="6"/>
  <c r="M121" i="6"/>
  <c r="M120" i="6"/>
  <c r="M119" i="6"/>
  <c r="M117" i="6"/>
  <c r="M116" i="6"/>
  <c r="M115" i="6"/>
  <c r="M114" i="6"/>
  <c r="M113" i="6"/>
  <c r="M111" i="6"/>
  <c r="M110" i="6"/>
  <c r="M109" i="6"/>
  <c r="M108" i="6"/>
  <c r="M107" i="6"/>
  <c r="M105" i="6"/>
  <c r="M104" i="6"/>
  <c r="M103" i="6"/>
  <c r="M102" i="6"/>
  <c r="M101" i="6"/>
  <c r="M99" i="6"/>
  <c r="M98" i="6"/>
  <c r="M97" i="6"/>
  <c r="M96" i="6"/>
  <c r="M95" i="6"/>
  <c r="M89" i="6"/>
  <c r="M88" i="6"/>
  <c r="M87" i="6"/>
  <c r="M86" i="6"/>
  <c r="M85" i="6"/>
  <c r="M83" i="6"/>
  <c r="M82" i="6"/>
  <c r="M81" i="6"/>
  <c r="M80" i="6"/>
  <c r="M79" i="6"/>
  <c r="M77" i="6"/>
  <c r="M76" i="6"/>
  <c r="M75" i="6"/>
  <c r="M74" i="6"/>
  <c r="M73" i="6"/>
  <c r="M72" i="6"/>
  <c r="M71" i="6"/>
  <c r="M70" i="6"/>
  <c r="M69" i="6"/>
  <c r="M68" i="6"/>
  <c r="M67" i="6"/>
  <c r="M65" i="6"/>
  <c r="M64" i="6"/>
  <c r="M63" i="6"/>
  <c r="M62" i="6"/>
  <c r="M61" i="6"/>
  <c r="M59" i="6"/>
  <c r="M58" i="6"/>
  <c r="M57" i="6"/>
  <c r="M56" i="6"/>
  <c r="M55" i="6"/>
  <c r="M38" i="6"/>
  <c r="M37" i="6"/>
  <c r="M36" i="6"/>
  <c r="M35" i="6"/>
  <c r="M34" i="6"/>
  <c r="M44" i="6"/>
  <c r="M43" i="6"/>
  <c r="M42" i="6"/>
  <c r="M41" i="6"/>
  <c r="M40" i="6"/>
  <c r="J32" i="6"/>
  <c r="M32" i="6"/>
  <c r="M31" i="6"/>
  <c r="M30" i="6"/>
  <c r="M29" i="6"/>
  <c r="M28" i="6"/>
  <c r="M26" i="6"/>
  <c r="M25" i="6"/>
  <c r="M24" i="6"/>
  <c r="M23" i="6"/>
  <c r="M22" i="6"/>
  <c r="J24" i="6"/>
  <c r="J18" i="6"/>
  <c r="J16" i="6"/>
  <c r="H176" i="6"/>
  <c r="H174" i="6"/>
  <c r="H172" i="6"/>
  <c r="H170" i="6"/>
  <c r="I176" i="6"/>
  <c r="I174" i="6"/>
  <c r="I172" i="6"/>
  <c r="I170" i="6"/>
  <c r="I168" i="6"/>
  <c r="I166" i="6"/>
  <c r="I164" i="6"/>
  <c r="I162" i="6"/>
  <c r="I160" i="6"/>
  <c r="I158" i="6"/>
  <c r="I156" i="6"/>
  <c r="I154" i="6"/>
  <c r="I152" i="6"/>
  <c r="I150" i="6"/>
  <c r="I148" i="6"/>
  <c r="I112" i="6"/>
  <c r="I110" i="6"/>
  <c r="I108" i="6"/>
  <c r="I106" i="6"/>
  <c r="I104" i="6"/>
  <c r="I102" i="6"/>
  <c r="I100" i="6"/>
  <c r="I98" i="6"/>
  <c r="I96" i="6"/>
  <c r="I66" i="6"/>
  <c r="I64" i="6"/>
  <c r="I62" i="6"/>
  <c r="I60" i="6"/>
  <c r="I58" i="6"/>
  <c r="I56" i="6"/>
  <c r="I39" i="6"/>
  <c r="I37" i="6"/>
  <c r="I35" i="6"/>
  <c r="I33" i="6"/>
  <c r="I31" i="6"/>
  <c r="I29" i="6"/>
  <c r="I27" i="6"/>
  <c r="I25" i="6"/>
  <c r="I23" i="6"/>
  <c r="I21" i="6"/>
  <c r="I19" i="6"/>
  <c r="I17" i="6"/>
  <c r="H168" i="6" l="1"/>
  <c r="H166" i="6"/>
  <c r="H164" i="6"/>
  <c r="H162" i="6"/>
  <c r="H160" i="6"/>
  <c r="H158" i="6"/>
  <c r="H156" i="6"/>
  <c r="H154" i="6"/>
  <c r="H152" i="6"/>
  <c r="H150" i="6"/>
  <c r="H148" i="6"/>
  <c r="H112" i="6"/>
  <c r="H110" i="6"/>
  <c r="H108" i="6"/>
  <c r="H100" i="6"/>
  <c r="H106" i="6"/>
  <c r="H104" i="6"/>
  <c r="H102" i="6"/>
  <c r="H98" i="6"/>
  <c r="H96" i="6"/>
  <c r="H66" i="6"/>
  <c r="H64" i="6"/>
  <c r="H62" i="6"/>
  <c r="H60" i="6"/>
  <c r="H58" i="6"/>
  <c r="H56" i="6"/>
  <c r="H39" i="6"/>
  <c r="H37" i="6"/>
  <c r="H35" i="6"/>
  <c r="H33" i="6"/>
  <c r="H31" i="6"/>
  <c r="H29" i="6"/>
  <c r="H27" i="6"/>
  <c r="H25" i="6"/>
  <c r="H23" i="6"/>
  <c r="H21" i="6"/>
  <c r="H19" i="6"/>
  <c r="H17" i="6"/>
  <c r="G176" i="6" l="1"/>
  <c r="G174" i="6"/>
  <c r="G172" i="6"/>
  <c r="G170" i="6"/>
  <c r="G168" i="6"/>
  <c r="G166" i="6"/>
  <c r="G164" i="6"/>
  <c r="G162" i="6"/>
  <c r="G160" i="6"/>
  <c r="G156" i="6"/>
  <c r="G154" i="6"/>
  <c r="G152" i="6"/>
  <c r="G150" i="6"/>
  <c r="G148" i="6"/>
  <c r="G142" i="6"/>
  <c r="G140" i="6"/>
  <c r="G138" i="6"/>
  <c r="G136" i="6"/>
  <c r="G134" i="6"/>
  <c r="G132" i="6"/>
  <c r="G130" i="6"/>
  <c r="G128" i="6"/>
  <c r="G126" i="6"/>
  <c r="G124" i="6"/>
  <c r="G122" i="6"/>
  <c r="G120" i="6"/>
  <c r="G118" i="6"/>
  <c r="G116" i="6"/>
  <c r="G114" i="6"/>
  <c r="G106" i="6"/>
  <c r="G112" i="6"/>
  <c r="G110" i="6"/>
  <c r="G108" i="6"/>
  <c r="G104" i="6"/>
  <c r="G102" i="6"/>
  <c r="G98" i="6"/>
  <c r="G96" i="6"/>
  <c r="G72" i="6"/>
  <c r="G70" i="6"/>
  <c r="G68" i="6"/>
  <c r="G64" i="6"/>
  <c r="G62" i="6"/>
  <c r="G60" i="6"/>
  <c r="G58" i="6"/>
  <c r="G56" i="6"/>
  <c r="G27" i="6"/>
  <c r="G33" i="6"/>
  <c r="G31" i="6"/>
  <c r="G29" i="6"/>
  <c r="G25" i="6"/>
  <c r="G23" i="6"/>
  <c r="G19" i="6"/>
  <c r="G17" i="6"/>
  <c r="F176" i="6" l="1"/>
  <c r="F174" i="6"/>
  <c r="F172" i="6"/>
  <c r="F170" i="6"/>
  <c r="F168" i="6"/>
  <c r="F166" i="6"/>
  <c r="F162" i="6"/>
  <c r="F160" i="6"/>
  <c r="F156" i="6"/>
  <c r="F154" i="6"/>
  <c r="F150" i="6"/>
  <c r="F148" i="6"/>
  <c r="F140" i="6"/>
  <c r="F138" i="6"/>
  <c r="F134" i="6"/>
  <c r="F132" i="6"/>
  <c r="F130" i="6"/>
  <c r="F128" i="6"/>
  <c r="F126" i="6"/>
  <c r="F122" i="6"/>
  <c r="F120" i="6"/>
  <c r="F116" i="6"/>
  <c r="F114" i="6"/>
  <c r="F112" i="6"/>
  <c r="F110" i="6"/>
  <c r="F108" i="6"/>
  <c r="F106" i="6"/>
  <c r="F104" i="6"/>
  <c r="F102" i="6"/>
  <c r="F98" i="6"/>
  <c r="F96" i="6"/>
  <c r="F64" i="6"/>
  <c r="F62" i="6"/>
  <c r="F58" i="6"/>
  <c r="F56" i="6"/>
  <c r="F33" i="6"/>
  <c r="F31" i="6"/>
  <c r="F29" i="6"/>
  <c r="F27" i="6"/>
  <c r="F25" i="6"/>
  <c r="F23" i="6"/>
  <c r="F21" i="6"/>
  <c r="F19" i="6"/>
  <c r="F17" i="6"/>
  <c r="E176" i="6" l="1"/>
  <c r="E174" i="6"/>
  <c r="E172" i="6"/>
  <c r="E170" i="6"/>
  <c r="E168" i="6"/>
  <c r="E164" i="6"/>
  <c r="E166" i="6"/>
  <c r="E162" i="6"/>
  <c r="E160" i="6"/>
  <c r="E158" i="6"/>
  <c r="E154" i="6"/>
  <c r="E152" i="6"/>
  <c r="E150" i="6"/>
  <c r="E148" i="6"/>
  <c r="E142" i="6"/>
  <c r="E140" i="6"/>
  <c r="E138" i="6"/>
  <c r="E136" i="6"/>
  <c r="E134" i="6"/>
  <c r="E132" i="6"/>
  <c r="E130" i="6"/>
  <c r="E128" i="6"/>
  <c r="E126" i="6"/>
  <c r="E124" i="6"/>
  <c r="E122" i="6"/>
  <c r="E120" i="6"/>
  <c r="E118" i="6"/>
  <c r="E116" i="6"/>
  <c r="E114" i="6"/>
  <c r="E110" i="6"/>
  <c r="E108" i="6"/>
  <c r="E104" i="6"/>
  <c r="E102" i="6"/>
  <c r="E98" i="6"/>
  <c r="E96" i="6"/>
  <c r="J129" i="6"/>
  <c r="J130" i="6" s="1"/>
  <c r="J127" i="6"/>
  <c r="J128" i="6" s="1"/>
  <c r="J125" i="6"/>
  <c r="J126" i="6" s="1"/>
  <c r="M130" i="6" l="1"/>
  <c r="E56" i="6"/>
  <c r="E58" i="6"/>
  <c r="E62" i="6"/>
  <c r="E64" i="6"/>
  <c r="M182" i="6" l="1"/>
  <c r="M181" i="6"/>
  <c r="M180" i="6"/>
  <c r="E31" i="6" l="1"/>
  <c r="E29" i="6"/>
  <c r="E27" i="6"/>
  <c r="E25" i="6"/>
  <c r="E23" i="6"/>
  <c r="E21" i="6"/>
  <c r="E19" i="6"/>
  <c r="E17" i="6"/>
  <c r="I88" i="6" l="1"/>
  <c r="I86" i="6"/>
  <c r="I82" i="6"/>
  <c r="I80" i="6"/>
  <c r="I76" i="6"/>
  <c r="I74" i="6"/>
  <c r="I49" i="6"/>
  <c r="I47" i="6"/>
  <c r="I43" i="6"/>
  <c r="I41" i="6"/>
  <c r="H88" i="6"/>
  <c r="H86" i="6"/>
  <c r="H82" i="6"/>
  <c r="H80" i="6"/>
  <c r="H76" i="6"/>
  <c r="H74" i="6"/>
  <c r="H49" i="6"/>
  <c r="H47" i="6"/>
  <c r="H43" i="6"/>
  <c r="H41" i="6"/>
  <c r="G88" i="6" l="1"/>
  <c r="G86" i="6"/>
  <c r="G82" i="6"/>
  <c r="G80" i="6"/>
  <c r="G76" i="6"/>
  <c r="G74" i="6"/>
  <c r="G49" i="6"/>
  <c r="G47" i="6"/>
  <c r="G43" i="6"/>
  <c r="G41" i="6"/>
  <c r="F88" i="6" l="1"/>
  <c r="F86" i="6"/>
  <c r="F82" i="6"/>
  <c r="F80" i="6"/>
  <c r="F76" i="6"/>
  <c r="F74" i="6"/>
  <c r="E88" i="6" l="1"/>
  <c r="E86" i="6"/>
  <c r="E82" i="6"/>
  <c r="E80" i="6"/>
  <c r="E76" i="6"/>
  <c r="E74" i="6"/>
  <c r="J196" i="6" l="1"/>
  <c r="J189" i="6"/>
  <c r="J181" i="6"/>
  <c r="J146" i="6"/>
  <c r="J94" i="6"/>
  <c r="J54" i="6"/>
  <c r="J192" i="6" l="1"/>
  <c r="K192" i="6" s="1"/>
  <c r="H201" i="6"/>
  <c r="L43" i="6" l="1"/>
  <c r="K46" i="6"/>
  <c r="J200" i="6" l="1"/>
  <c r="K200" i="6" s="1"/>
  <c r="J199" i="6"/>
  <c r="K199" i="6" s="1"/>
  <c r="J191" i="6"/>
  <c r="J190" i="6"/>
  <c r="J185" i="6"/>
  <c r="J184" i="6"/>
  <c r="J183" i="6"/>
  <c r="J182" i="6"/>
  <c r="J175" i="6"/>
  <c r="J176" i="6" s="1"/>
  <c r="J173" i="6"/>
  <c r="J174" i="6" s="1"/>
  <c r="J171" i="6"/>
  <c r="J172" i="6" s="1"/>
  <c r="J169" i="6"/>
  <c r="J167" i="6"/>
  <c r="J165" i="6"/>
  <c r="J163" i="6"/>
  <c r="J161" i="6"/>
  <c r="J159" i="6"/>
  <c r="J157" i="6"/>
  <c r="J155" i="6"/>
  <c r="J153" i="6"/>
  <c r="J151" i="6"/>
  <c r="J149" i="6"/>
  <c r="J147" i="6"/>
  <c r="J141" i="6"/>
  <c r="J142" i="6" s="1"/>
  <c r="J139" i="6"/>
  <c r="J140" i="6" s="1"/>
  <c r="J137" i="6"/>
  <c r="J138" i="6" s="1"/>
  <c r="J135" i="6"/>
  <c r="J136" i="6" s="1"/>
  <c r="J133" i="6"/>
  <c r="J134" i="6" s="1"/>
  <c r="J131" i="6"/>
  <c r="J132" i="6" s="1"/>
  <c r="J123" i="6"/>
  <c r="J124" i="6" s="1"/>
  <c r="J121" i="6"/>
  <c r="J122" i="6" s="1"/>
  <c r="J119" i="6"/>
  <c r="J120" i="6" s="1"/>
  <c r="J117" i="6"/>
  <c r="J118" i="6" s="1"/>
  <c r="J115" i="6"/>
  <c r="J116" i="6" s="1"/>
  <c r="J113" i="6"/>
  <c r="J114" i="6" s="1"/>
  <c r="J111" i="6"/>
  <c r="J109" i="6"/>
  <c r="J107" i="6"/>
  <c r="J105" i="6"/>
  <c r="J103" i="6"/>
  <c r="J101" i="6"/>
  <c r="J99" i="6"/>
  <c r="J97" i="6"/>
  <c r="J95" i="6"/>
  <c r="J89" i="6"/>
  <c r="J87" i="6"/>
  <c r="J85" i="6"/>
  <c r="J83" i="6"/>
  <c r="J81" i="6"/>
  <c r="J79" i="6"/>
  <c r="J73" i="6"/>
  <c r="J77" i="6"/>
  <c r="J75" i="6"/>
  <c r="J61" i="6"/>
  <c r="J65" i="6"/>
  <c r="J63" i="6"/>
  <c r="J59" i="6"/>
  <c r="J57" i="6"/>
  <c r="J55" i="6"/>
  <c r="E35" i="6"/>
  <c r="F35" i="6"/>
  <c r="G35" i="6"/>
  <c r="E37" i="6"/>
  <c r="F37" i="6"/>
  <c r="G37" i="6"/>
  <c r="E39" i="6"/>
  <c r="F39" i="6"/>
  <c r="G39" i="6"/>
  <c r="J28" i="6"/>
  <c r="J30" i="6"/>
  <c r="M118" i="6" l="1"/>
  <c r="M176" i="6"/>
  <c r="M124" i="6"/>
  <c r="M142" i="6"/>
  <c r="J38" i="6"/>
  <c r="J39" i="6" s="1"/>
  <c r="J36" i="6"/>
  <c r="J37" i="6" s="1"/>
  <c r="J34" i="6"/>
  <c r="J35" i="6" s="1"/>
  <c r="M39" i="6" l="1"/>
  <c r="J26" i="6"/>
  <c r="J22" i="6"/>
  <c r="J20" i="6"/>
  <c r="J50" i="6" l="1"/>
  <c r="J48" i="6"/>
  <c r="J49" i="6" s="1"/>
  <c r="J46" i="6"/>
  <c r="J47" i="6" s="1"/>
  <c r="J44" i="6"/>
  <c r="J42" i="6"/>
  <c r="J43" i="6" s="1"/>
  <c r="J40" i="6"/>
  <c r="J41" i="6" s="1"/>
  <c r="J110" i="6"/>
  <c r="J90" i="6"/>
  <c r="J15" i="6"/>
  <c r="J25" i="6" s="1"/>
  <c r="F45" i="6"/>
  <c r="E45" i="6"/>
  <c r="F43" i="6"/>
  <c r="E43" i="6"/>
  <c r="F41" i="6"/>
  <c r="E41" i="6"/>
  <c r="J203" i="6"/>
  <c r="K203" i="6" s="1"/>
  <c r="J202" i="6"/>
  <c r="K202" i="6" s="1"/>
  <c r="J201" i="6"/>
  <c r="K201" i="6" s="1"/>
  <c r="J198" i="6"/>
  <c r="J197" i="6"/>
  <c r="J27" i="6" l="1"/>
  <c r="J23" i="6"/>
  <c r="K190" i="6"/>
  <c r="K191" i="6"/>
  <c r="K184" i="6"/>
  <c r="K182" i="6"/>
  <c r="K183" i="6"/>
  <c r="K185" i="6"/>
  <c r="J51" i="6"/>
  <c r="J33" i="6"/>
  <c r="J29" i="6"/>
  <c r="J31" i="6"/>
  <c r="J45" i="6"/>
  <c r="M45" i="6" s="1"/>
  <c r="J152" i="6"/>
  <c r="J168" i="6"/>
  <c r="J158" i="6"/>
  <c r="J164" i="6"/>
  <c r="J150" i="6"/>
  <c r="J154" i="6"/>
  <c r="J166" i="6"/>
  <c r="J170" i="6"/>
  <c r="J160" i="6"/>
  <c r="J156" i="6"/>
  <c r="J96" i="6"/>
  <c r="J148" i="6"/>
  <c r="J100" i="6"/>
  <c r="M136" i="6"/>
  <c r="J104" i="6"/>
  <c r="J108" i="6"/>
  <c r="J98" i="6"/>
  <c r="J106" i="6"/>
  <c r="J102" i="6"/>
  <c r="J62" i="6"/>
  <c r="J76" i="6"/>
  <c r="J56" i="6"/>
  <c r="J64" i="6"/>
  <c r="J78" i="6"/>
  <c r="J86" i="6"/>
  <c r="J58" i="6"/>
  <c r="J66" i="6"/>
  <c r="J80" i="6"/>
  <c r="J88" i="6"/>
  <c r="J84" i="6"/>
  <c r="J60" i="6"/>
  <c r="J74" i="6"/>
  <c r="J82" i="6"/>
  <c r="J17" i="6"/>
  <c r="J19" i="6"/>
  <c r="J21" i="6"/>
  <c r="J112" i="6"/>
  <c r="J162" i="6"/>
  <c r="M27" i="6" l="1"/>
  <c r="M152" i="6"/>
  <c r="M158" i="6"/>
  <c r="M106" i="6"/>
  <c r="M78" i="6"/>
  <c r="M84" i="6"/>
  <c r="M16" i="6"/>
  <c r="M60" i="6"/>
  <c r="M90" i="6"/>
  <c r="M100" i="6"/>
  <c r="M66" i="6"/>
  <c r="M112" i="6"/>
  <c r="M164" i="6"/>
  <c r="M170" i="6"/>
  <c r="M33" i="6"/>
</calcChain>
</file>

<file path=xl/sharedStrings.xml><?xml version="1.0" encoding="utf-8"?>
<sst xmlns="http://schemas.openxmlformats.org/spreadsheetml/2006/main" count="311" uniqueCount="81">
  <si>
    <t>SL</t>
  </si>
  <si>
    <t>TL</t>
  </si>
  <si>
    <t>Khối</t>
  </si>
  <si>
    <t>Cộng</t>
  </si>
  <si>
    <t>Tổng số học sinh</t>
  </si>
  <si>
    <t>Toán</t>
  </si>
  <si>
    <t>HT Tốt</t>
  </si>
  <si>
    <t>HT</t>
  </si>
  <si>
    <t>Chưa HT</t>
  </si>
  <si>
    <t>Tiếng Việt</t>
  </si>
  <si>
    <t>Ngoại ngữ</t>
  </si>
  <si>
    <t>Tin học</t>
  </si>
  <si>
    <t>Đạo đức</t>
  </si>
  <si>
    <t>Mĩ Thuật</t>
  </si>
  <si>
    <t xml:space="preserve"> Âm nhạc</t>
  </si>
  <si>
    <t>Tốt</t>
  </si>
  <si>
    <t>Đạt</t>
  </si>
  <si>
    <t>CCG</t>
  </si>
  <si>
    <t>HS được lên lớp</t>
  </si>
  <si>
    <t>HS ở lại lớp</t>
  </si>
  <si>
    <t>HS hoàn thành CTTH</t>
  </si>
  <si>
    <t>Đạt giải cấp trường</t>
  </si>
  <si>
    <t>Đạt giải cấp huyện</t>
  </si>
  <si>
    <t>Đạt giải cấp thành phố</t>
  </si>
  <si>
    <t>Đạt giải quốc gia</t>
  </si>
  <si>
    <t>Đạt giải quốc tế</t>
  </si>
  <si>
    <t>Trách nhiệm</t>
  </si>
  <si>
    <t>Ngôn ngữ</t>
  </si>
  <si>
    <t>Tính toán</t>
  </si>
  <si>
    <t>Thẩm mĩ</t>
  </si>
  <si>
    <t>Thể chất</t>
  </si>
  <si>
    <t>Hoàn thành xuất sắc</t>
  </si>
  <si>
    <t xml:space="preserve">HS Tiêu biểu hoàn thành tốt trong học tập và rèn luyện </t>
  </si>
  <si>
    <t>Hoàn thành tốt</t>
  </si>
  <si>
    <t>Hoàn thành</t>
  </si>
  <si>
    <t>Chưa hoàn thành</t>
  </si>
  <si>
    <t>Khen thưởng</t>
  </si>
  <si>
    <t>Tự phục vụ, tự quản/Tự chủ và tự học</t>
  </si>
  <si>
    <t>Hợp tác/Giao tiếp hợp tác</t>
  </si>
  <si>
    <t>Tự học, giải quyết vấn đề/ GQVĐ và sáng tạo</t>
  </si>
  <si>
    <t xml:space="preserve">   Thể dục/GDTC</t>
  </si>
  <si>
    <t>Chăm học, chăm làm/Yêu nước</t>
  </si>
  <si>
    <t>Tự tin, trách nhiệm/  Nhân ái</t>
  </si>
  <si>
    <t>Trung thực, Kỉ luật/Chăm chỉ</t>
  </si>
  <si>
    <t>Đoàn kết, yêu thương /Trung thực</t>
  </si>
  <si>
    <t xml:space="preserve">Khoa học/Tự nhiên xã hộ </t>
  </si>
  <si>
    <t>Lịch sử, địa lí</t>
  </si>
  <si>
    <t xml:space="preserve">Khối </t>
  </si>
  <si>
    <t>K3</t>
  </si>
  <si>
    <t>K4</t>
  </si>
  <si>
    <t>K5</t>
  </si>
  <si>
    <t>Khối 2: Hòa tự đăng kí</t>
  </si>
  <si>
    <t>Khoa học</t>
  </si>
  <si>
    <t>Công nghệ     ( K3)</t>
  </si>
  <si>
    <t>(Kĩ thuật 4, 5) /HĐTN       ( K1,2,3)</t>
  </si>
  <si>
    <t>UBND HUYỆN GIA LÂM</t>
  </si>
  <si>
    <t>CỘNG HÒA XÃ HỘI CHỦ NGHĨA VIỆT NAM</t>
  </si>
  <si>
    <t>TRƯỜNG TH NÔNG NGHIỆP</t>
  </si>
  <si>
    <t>Độc lập - Tự do - Hạnh phúc</t>
  </si>
  <si>
    <t>Biểu mẫu 06</t>
  </si>
  <si>
    <t xml:space="preserve"> (Kèm theo TT số 36/2017/TT-BGDĐT ngày 28 tháng 12 năm 2017 của Bộ Giáo dục và Đào tạo)</t>
  </si>
  <si>
    <t>THÔNG BÁO</t>
  </si>
  <si>
    <t>Công khai thông tin chất lượng giáo dục Tiểu học thực tế, năm học 2022 - 2023</t>
  </si>
  <si>
    <t>STT</t>
  </si>
  <si>
    <t>Nội dung</t>
  </si>
  <si>
    <t>I</t>
  </si>
  <si>
    <t>II</t>
  </si>
  <si>
    <t>Số học sinh học 2 buổi/ngày</t>
  </si>
  <si>
    <t>III</t>
  </si>
  <si>
    <t>Số học sinh chia theo kết quả học tập</t>
  </si>
  <si>
    <t>1. Về kiến thức, kĩ năng</t>
  </si>
  <si>
    <t>V. Tổng hợp kết quả cuối năm</t>
  </si>
  <si>
    <t>1. Chất lượng giáo dục</t>
  </si>
  <si>
    <t>2. Lên lớp (Hoàn thành chương trình lớp học)</t>
  </si>
  <si>
    <t>3. Học sinh đạt giải các cấp</t>
  </si>
  <si>
    <t>Thủ trưởng đơn vị</t>
  </si>
  <si>
    <t>(Kí tên và đóng dấu)</t>
  </si>
  <si>
    <t>Trần Thị Hương Lan</t>
  </si>
  <si>
    <t>2. Tổng số học sinh chia theo năng lực</t>
  </si>
  <si>
    <t>3. Tổng số học sinh chia theo phẩm chất</t>
  </si>
  <si>
    <t>Trâu Quỳ, ngày 06 tháng 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</si>
</sst>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color theme="1"/>
      <name val="Calibri Light"/>
      <family val="1"/>
      <scheme val="major"/>
    </font>
    <font>
      <b/>
      <sz val="13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i/>
      <sz val="12"/>
      <color theme="1"/>
      <name val="Calibri Light"/>
      <family val="1"/>
      <scheme val="major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Calibri Light"/>
      <family val="1"/>
      <scheme val="major"/>
    </font>
    <font>
      <i/>
      <sz val="12"/>
      <name val="Calibri Light"/>
      <family val="1"/>
      <scheme val="major"/>
    </font>
    <font>
      <b/>
      <i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164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6" fillId="2" borderId="0" xfId="0" applyFont="1" applyFill="1"/>
    <xf numFmtId="3" fontId="2" fillId="2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6" fillId="2" borderId="0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vertical="center" wrapText="1"/>
    </xf>
    <xf numFmtId="165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165" fontId="5" fillId="2" borderId="0" xfId="0" applyNumberFormat="1" applyFont="1" applyFill="1"/>
    <xf numFmtId="165" fontId="5" fillId="2" borderId="0" xfId="0" applyNumberFormat="1" applyFont="1" applyFill="1" applyAlignment="1">
      <alignment wrapText="1"/>
    </xf>
    <xf numFmtId="165" fontId="1" fillId="2" borderId="1" xfId="0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6" fillId="2" borderId="0" xfId="0" applyNumberFormat="1" applyFont="1" applyFill="1"/>
    <xf numFmtId="3" fontId="6" fillId="0" borderId="0" xfId="0" applyNumberFormat="1" applyFont="1"/>
    <xf numFmtId="164" fontId="6" fillId="0" borderId="0" xfId="0" applyNumberFormat="1" applyFont="1"/>
    <xf numFmtId="0" fontId="1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Font="1"/>
    <xf numFmtId="0" fontId="14" fillId="2" borderId="0" xfId="0" applyFont="1" applyFill="1" applyAlignment="1"/>
    <xf numFmtId="0" fontId="0" fillId="2" borderId="0" xfId="0" applyFill="1"/>
    <xf numFmtId="4" fontId="0" fillId="0" borderId="0" xfId="0" applyNumberFormat="1" applyAlignment="1"/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Border="1"/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165" fontId="1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6" fillId="0" borderId="10" xfId="0" applyFont="1" applyBorder="1" applyAlignment="1"/>
    <xf numFmtId="0" fontId="6" fillId="0" borderId="12" xfId="0" applyFont="1" applyBorder="1" applyAlignment="1"/>
    <xf numFmtId="0" fontId="6" fillId="0" borderId="15" xfId="0" applyFont="1" applyBorder="1" applyAlignment="1"/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4" fontId="8" fillId="2" borderId="2" xfId="0" applyNumberFormat="1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</xdr:row>
      <xdr:rowOff>219075</xdr:rowOff>
    </xdr:from>
    <xdr:to>
      <xdr:col>2</xdr:col>
      <xdr:colOff>581025</xdr:colOff>
      <xdr:row>1</xdr:row>
      <xdr:rowOff>219076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D34F6C6-A23E-485A-A8EE-486D437E9DB7}"/>
            </a:ext>
          </a:extLst>
        </xdr:cNvPr>
        <xdr:cNvCxnSpPr/>
      </xdr:nvCxnSpPr>
      <xdr:spPr>
        <a:xfrm flipV="1">
          <a:off x="685800" y="438150"/>
          <a:ext cx="876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1</xdr:row>
      <xdr:rowOff>228600</xdr:rowOff>
    </xdr:from>
    <xdr:to>
      <xdr:col>8</xdr:col>
      <xdr:colOff>76200</xdr:colOff>
      <xdr:row>1</xdr:row>
      <xdr:rowOff>228601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21A55CD-BAAF-490A-A8FA-97E1AFC84C02}"/>
            </a:ext>
          </a:extLst>
        </xdr:cNvPr>
        <xdr:cNvCxnSpPr/>
      </xdr:nvCxnSpPr>
      <xdr:spPr>
        <a:xfrm flipV="1">
          <a:off x="2705100" y="447675"/>
          <a:ext cx="21621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9"/>
  <sheetViews>
    <sheetView tabSelected="1" topLeftCell="A196" zoomScaleNormal="100" workbookViewId="0">
      <selection activeCell="N203" sqref="N203"/>
    </sheetView>
  </sheetViews>
  <sheetFormatPr defaultRowHeight="15" x14ac:dyDescent="0.25"/>
  <cols>
    <col min="1" max="1" width="4" style="5" customWidth="1"/>
    <col min="2" max="3" width="10.7109375" style="6" customWidth="1"/>
    <col min="4" max="4" width="7.5703125" style="6" customWidth="1"/>
    <col min="5" max="5" width="9.42578125" style="6" customWidth="1"/>
    <col min="6" max="7" width="10.7109375" style="6" customWidth="1"/>
    <col min="8" max="8" width="8" style="6" customWidth="1"/>
    <col min="9" max="9" width="9.140625" style="6" customWidth="1"/>
    <col min="10" max="10" width="9.85546875" style="20" customWidth="1"/>
    <col min="11" max="11" width="9.140625" style="13"/>
    <col min="12" max="16384" width="9.140625" style="5"/>
  </cols>
  <sheetData>
    <row r="1" spans="1:13" ht="17.25" customHeight="1" x14ac:dyDescent="0.3">
      <c r="A1"/>
      <c r="B1" s="37" t="s">
        <v>55</v>
      </c>
      <c r="C1"/>
      <c r="D1"/>
      <c r="E1" s="70" t="s">
        <v>56</v>
      </c>
      <c r="F1" s="70"/>
      <c r="G1" s="70"/>
      <c r="H1" s="70"/>
      <c r="I1" s="70"/>
      <c r="J1" s="38"/>
      <c r="K1" s="45"/>
    </row>
    <row r="2" spans="1:13" ht="18.75" customHeight="1" x14ac:dyDescent="0.3">
      <c r="A2"/>
      <c r="B2" s="39" t="s">
        <v>57</v>
      </c>
      <c r="C2"/>
      <c r="D2"/>
      <c r="E2" s="71" t="s">
        <v>58</v>
      </c>
      <c r="F2" s="71"/>
      <c r="G2" s="71"/>
      <c r="H2" s="71"/>
      <c r="I2" s="71"/>
      <c r="J2" s="40"/>
      <c r="K2" s="45"/>
    </row>
    <row r="3" spans="1:13" x14ac:dyDescent="0.25">
      <c r="A3"/>
      <c r="B3"/>
      <c r="C3"/>
      <c r="D3"/>
      <c r="E3" s="41"/>
      <c r="F3" s="41"/>
      <c r="G3" s="41"/>
      <c r="H3"/>
      <c r="I3"/>
      <c r="J3" s="42"/>
      <c r="K3" s="45"/>
    </row>
    <row r="4" spans="1:13" ht="15.75" customHeight="1" x14ac:dyDescent="0.25">
      <c r="A4"/>
      <c r="B4" s="72" t="s">
        <v>59</v>
      </c>
      <c r="C4" s="72"/>
      <c r="D4" s="72"/>
      <c r="E4" s="72"/>
      <c r="F4" s="72"/>
      <c r="G4" s="72"/>
      <c r="H4" s="72"/>
      <c r="I4"/>
      <c r="J4" s="42"/>
      <c r="K4" s="45"/>
    </row>
    <row r="5" spans="1:13" ht="15.75" customHeight="1" x14ac:dyDescent="0.25">
      <c r="A5" s="75" t="s">
        <v>60</v>
      </c>
      <c r="B5" s="75"/>
      <c r="C5" s="75"/>
      <c r="D5" s="75"/>
      <c r="E5" s="75"/>
      <c r="F5" s="75"/>
      <c r="G5" s="75"/>
      <c r="H5" s="75"/>
      <c r="I5" s="75"/>
      <c r="J5" s="75"/>
      <c r="K5" s="45"/>
    </row>
    <row r="6" spans="1:13" x14ac:dyDescent="0.25">
      <c r="A6"/>
      <c r="B6"/>
      <c r="C6"/>
      <c r="D6"/>
      <c r="E6" s="41"/>
      <c r="F6" s="41"/>
      <c r="G6" s="41"/>
      <c r="H6"/>
      <c r="I6"/>
      <c r="J6" s="42"/>
      <c r="K6" s="45"/>
    </row>
    <row r="7" spans="1:13" ht="20.25" customHeight="1" x14ac:dyDescent="0.25">
      <c r="A7"/>
      <c r="B7" s="73" t="s">
        <v>61</v>
      </c>
      <c r="C7" s="73"/>
      <c r="D7" s="73"/>
      <c r="E7" s="73"/>
      <c r="F7" s="73"/>
      <c r="G7" s="73"/>
      <c r="H7" s="73"/>
      <c r="I7" s="73"/>
      <c r="J7" s="43"/>
      <c r="K7" s="45"/>
    </row>
    <row r="8" spans="1:13" ht="18.75" customHeight="1" x14ac:dyDescent="0.25">
      <c r="A8" s="74" t="s">
        <v>62</v>
      </c>
      <c r="B8" s="74"/>
      <c r="C8" s="74"/>
      <c r="D8" s="74"/>
      <c r="E8" s="74"/>
      <c r="F8" s="74"/>
      <c r="G8" s="74"/>
      <c r="H8" s="74"/>
      <c r="I8" s="74"/>
      <c r="J8" s="74"/>
      <c r="K8" s="45"/>
    </row>
    <row r="9" spans="1:13" s="46" customFormat="1" ht="16.5" customHeight="1" x14ac:dyDescent="0.25">
      <c r="B9" s="47"/>
      <c r="C9" s="48"/>
      <c r="D9" s="48"/>
      <c r="E9" s="48"/>
      <c r="F9" s="48"/>
      <c r="G9" s="48"/>
      <c r="H9" s="48"/>
      <c r="I9" s="48"/>
      <c r="J9" s="49"/>
      <c r="K9" s="50"/>
      <c r="L9" s="10"/>
    </row>
    <row r="10" spans="1:13" ht="15.75" customHeight="1" x14ac:dyDescent="0.25">
      <c r="A10" s="60" t="s">
        <v>63</v>
      </c>
      <c r="B10" s="62" t="s">
        <v>64</v>
      </c>
      <c r="C10" s="63"/>
      <c r="D10" s="64"/>
      <c r="E10" s="130" t="s">
        <v>47</v>
      </c>
      <c r="F10" s="131"/>
      <c r="G10" s="131"/>
      <c r="H10" s="131"/>
      <c r="I10" s="132"/>
      <c r="J10" s="68" t="s">
        <v>3</v>
      </c>
      <c r="K10" s="18"/>
      <c r="L10" s="6"/>
    </row>
    <row r="11" spans="1:13" ht="18.75" x14ac:dyDescent="0.25">
      <c r="A11" s="61"/>
      <c r="B11" s="65"/>
      <c r="C11" s="66"/>
      <c r="D11" s="67"/>
      <c r="E11" s="30">
        <v>1</v>
      </c>
      <c r="F11" s="30">
        <v>2</v>
      </c>
      <c r="G11" s="30">
        <v>3</v>
      </c>
      <c r="H11" s="14">
        <v>4</v>
      </c>
      <c r="I11" s="44">
        <v>5</v>
      </c>
      <c r="J11" s="69"/>
      <c r="K11" s="18"/>
      <c r="L11" s="6"/>
    </row>
    <row r="12" spans="1:13" ht="15.75" customHeight="1" x14ac:dyDescent="0.25">
      <c r="A12" s="2" t="s">
        <v>65</v>
      </c>
      <c r="B12" s="136" t="s">
        <v>4</v>
      </c>
      <c r="C12" s="137"/>
      <c r="D12" s="138"/>
      <c r="E12" s="34">
        <v>189</v>
      </c>
      <c r="F12" s="34">
        <v>188</v>
      </c>
      <c r="G12" s="34">
        <v>196</v>
      </c>
      <c r="H12" s="44">
        <v>196</v>
      </c>
      <c r="I12" s="44">
        <v>209</v>
      </c>
      <c r="J12" s="1">
        <f>SUM(E12:I12)</f>
        <v>978</v>
      </c>
      <c r="K12" s="18"/>
      <c r="L12" s="6"/>
    </row>
    <row r="13" spans="1:13" ht="15.75" customHeight="1" x14ac:dyDescent="0.25">
      <c r="A13" s="2" t="s">
        <v>66</v>
      </c>
      <c r="B13" s="136" t="s">
        <v>67</v>
      </c>
      <c r="C13" s="137"/>
      <c r="D13" s="138"/>
      <c r="E13" s="34">
        <v>189</v>
      </c>
      <c r="F13" s="34">
        <v>188</v>
      </c>
      <c r="G13" s="34">
        <v>196</v>
      </c>
      <c r="H13" s="44">
        <v>195</v>
      </c>
      <c r="I13" s="44">
        <v>209</v>
      </c>
      <c r="J13" s="1">
        <f>SUM(E13:I13)</f>
        <v>977</v>
      </c>
      <c r="K13" s="18"/>
      <c r="L13" s="6"/>
    </row>
    <row r="14" spans="1:13" ht="15.75" customHeight="1" x14ac:dyDescent="0.25">
      <c r="A14" s="2" t="s">
        <v>68</v>
      </c>
      <c r="B14" s="136" t="s">
        <v>69</v>
      </c>
      <c r="C14" s="137"/>
      <c r="D14" s="137"/>
      <c r="E14" s="137"/>
      <c r="F14" s="137"/>
      <c r="G14" s="137"/>
      <c r="H14" s="137"/>
      <c r="I14" s="138"/>
      <c r="J14" s="1"/>
      <c r="K14" s="18"/>
      <c r="L14" s="6"/>
    </row>
    <row r="15" spans="1:13" ht="15" customHeight="1" x14ac:dyDescent="0.25">
      <c r="A15" s="57"/>
      <c r="B15" s="133" t="s">
        <v>70</v>
      </c>
      <c r="C15" s="134"/>
      <c r="D15" s="135"/>
      <c r="E15" s="36">
        <v>189</v>
      </c>
      <c r="F15" s="36">
        <v>188</v>
      </c>
      <c r="G15" s="36">
        <v>196</v>
      </c>
      <c r="H15" s="36">
        <v>196</v>
      </c>
      <c r="I15" s="36">
        <v>209</v>
      </c>
      <c r="J15" s="36">
        <f>SUM(E15:I15)</f>
        <v>978</v>
      </c>
      <c r="K15" s="17"/>
      <c r="L15" s="6"/>
    </row>
    <row r="16" spans="1:13" ht="15" customHeight="1" x14ac:dyDescent="0.25">
      <c r="A16" s="58"/>
      <c r="B16" s="110" t="s">
        <v>5</v>
      </c>
      <c r="C16" s="122" t="s">
        <v>6</v>
      </c>
      <c r="D16" s="34" t="s">
        <v>0</v>
      </c>
      <c r="E16" s="4">
        <v>82</v>
      </c>
      <c r="F16" s="4">
        <v>109</v>
      </c>
      <c r="G16" s="4">
        <v>66</v>
      </c>
      <c r="H16" s="4">
        <v>64</v>
      </c>
      <c r="I16" s="4">
        <v>100</v>
      </c>
      <c r="J16" s="4">
        <f>SUM(E16:I16)</f>
        <v>421</v>
      </c>
      <c r="K16" s="17"/>
      <c r="L16" s="24"/>
      <c r="M16" s="25">
        <f>SUM(J17,J19,J21)</f>
        <v>100</v>
      </c>
    </row>
    <row r="17" spans="1:13" ht="15" customHeight="1" x14ac:dyDescent="0.25">
      <c r="A17" s="58"/>
      <c r="B17" s="111"/>
      <c r="C17" s="123"/>
      <c r="D17" s="34" t="s">
        <v>1</v>
      </c>
      <c r="E17" s="3">
        <f>E16/188*100</f>
        <v>43.61702127659575</v>
      </c>
      <c r="F17" s="19">
        <f>F16/188*100</f>
        <v>57.978723404255319</v>
      </c>
      <c r="G17" s="19">
        <f>G16/196*100</f>
        <v>33.673469387755098</v>
      </c>
      <c r="H17" s="19">
        <f>H16/196*100</f>
        <v>32.653061224489797</v>
      </c>
      <c r="I17" s="19">
        <f>I16/209*100</f>
        <v>47.846889952153113</v>
      </c>
      <c r="J17" s="3">
        <f t="shared" ref="J17" si="0">J16/J15*100</f>
        <v>43.047034764826172</v>
      </c>
      <c r="K17" s="17"/>
      <c r="L17" s="6"/>
    </row>
    <row r="18" spans="1:13" ht="15" customHeight="1" x14ac:dyDescent="0.25">
      <c r="A18" s="58"/>
      <c r="B18" s="111"/>
      <c r="C18" s="122" t="s">
        <v>7</v>
      </c>
      <c r="D18" s="34" t="s">
        <v>0</v>
      </c>
      <c r="E18" s="4">
        <v>104</v>
      </c>
      <c r="F18" s="4">
        <v>79</v>
      </c>
      <c r="G18" s="4">
        <v>130</v>
      </c>
      <c r="H18" s="36">
        <v>132</v>
      </c>
      <c r="I18" s="4">
        <v>109</v>
      </c>
      <c r="J18" s="4">
        <f>SUM(E18:I18)</f>
        <v>554</v>
      </c>
      <c r="K18" s="17"/>
      <c r="L18" s="6"/>
    </row>
    <row r="19" spans="1:13" ht="15" customHeight="1" x14ac:dyDescent="0.25">
      <c r="A19" s="58"/>
      <c r="B19" s="111"/>
      <c r="C19" s="123"/>
      <c r="D19" s="34" t="s">
        <v>1</v>
      </c>
      <c r="E19" s="3">
        <f>E18/188*100</f>
        <v>55.319148936170215</v>
      </c>
      <c r="F19" s="19">
        <f>F18/188*100</f>
        <v>42.021276595744681</v>
      </c>
      <c r="G19" s="19">
        <f>G18/196*100</f>
        <v>66.326530612244895</v>
      </c>
      <c r="H19" s="19">
        <f>H18/196*100</f>
        <v>67.346938775510196</v>
      </c>
      <c r="I19" s="19">
        <f>I18/209*100</f>
        <v>52.153110047846887</v>
      </c>
      <c r="J19" s="3">
        <f t="shared" ref="J19" si="1">J18/J15*100</f>
        <v>56.646216768916155</v>
      </c>
      <c r="K19" s="17"/>
      <c r="L19" s="6"/>
    </row>
    <row r="20" spans="1:13" ht="15" customHeight="1" x14ac:dyDescent="0.25">
      <c r="A20" s="58"/>
      <c r="B20" s="111"/>
      <c r="C20" s="122" t="s">
        <v>8</v>
      </c>
      <c r="D20" s="34" t="s">
        <v>0</v>
      </c>
      <c r="E20" s="4">
        <v>3</v>
      </c>
      <c r="F20" s="4">
        <v>0</v>
      </c>
      <c r="G20" s="4">
        <v>0</v>
      </c>
      <c r="H20" s="36">
        <v>0</v>
      </c>
      <c r="I20" s="4">
        <v>0</v>
      </c>
      <c r="J20" s="4">
        <f>SUM(E20:I20)</f>
        <v>3</v>
      </c>
      <c r="K20" s="17"/>
      <c r="L20" s="6"/>
    </row>
    <row r="21" spans="1:13" ht="15" customHeight="1" x14ac:dyDescent="0.25">
      <c r="A21" s="58"/>
      <c r="B21" s="112"/>
      <c r="C21" s="123"/>
      <c r="D21" s="34" t="s">
        <v>1</v>
      </c>
      <c r="E21" s="3">
        <f>E20/188*100</f>
        <v>1.5957446808510638</v>
      </c>
      <c r="F21" s="19">
        <f>F20/188*100</f>
        <v>0</v>
      </c>
      <c r="G21" s="3">
        <v>0</v>
      </c>
      <c r="H21" s="19">
        <f>H20/196*100</f>
        <v>0</v>
      </c>
      <c r="I21" s="19">
        <f>I20/209*100</f>
        <v>0</v>
      </c>
      <c r="J21" s="3">
        <f t="shared" ref="J21" si="2">J20/J15*100</f>
        <v>0.30674846625766872</v>
      </c>
      <c r="K21" s="17"/>
      <c r="L21" s="6"/>
    </row>
    <row r="22" spans="1:13" ht="15" customHeight="1" x14ac:dyDescent="0.25">
      <c r="A22" s="58"/>
      <c r="B22" s="110" t="s">
        <v>9</v>
      </c>
      <c r="C22" s="122" t="s">
        <v>6</v>
      </c>
      <c r="D22" s="34" t="s">
        <v>0</v>
      </c>
      <c r="E22" s="4">
        <v>69</v>
      </c>
      <c r="F22" s="4">
        <v>98</v>
      </c>
      <c r="G22" s="4">
        <v>59</v>
      </c>
      <c r="H22" s="36">
        <v>51</v>
      </c>
      <c r="I22" s="4">
        <v>65</v>
      </c>
      <c r="J22" s="4">
        <f>SUM(E22:I22)</f>
        <v>342</v>
      </c>
      <c r="K22" s="17"/>
      <c r="L22" s="6"/>
      <c r="M22" s="25">
        <f>SUM(E22,E24,E26)</f>
        <v>189</v>
      </c>
    </row>
    <row r="23" spans="1:13" ht="15" customHeight="1" x14ac:dyDescent="0.25">
      <c r="A23" s="58"/>
      <c r="B23" s="111"/>
      <c r="C23" s="123"/>
      <c r="D23" s="34" t="s">
        <v>1</v>
      </c>
      <c r="E23" s="3">
        <f>E22/188*100</f>
        <v>36.702127659574465</v>
      </c>
      <c r="F23" s="19">
        <f>F22/188*100</f>
        <v>52.12765957446809</v>
      </c>
      <c r="G23" s="19">
        <f>G22/196*100</f>
        <v>30.102040816326532</v>
      </c>
      <c r="H23" s="19">
        <f>H22/196*100</f>
        <v>26.020408163265309</v>
      </c>
      <c r="I23" s="19">
        <f>I22/209*100</f>
        <v>31.100478468899524</v>
      </c>
      <c r="J23" s="3">
        <f t="shared" ref="J23" si="3">J22/J15*100</f>
        <v>34.969325153374228</v>
      </c>
      <c r="K23" s="17"/>
      <c r="L23" s="6"/>
      <c r="M23" s="25">
        <f>SUM(F22,F24,F26)</f>
        <v>188</v>
      </c>
    </row>
    <row r="24" spans="1:13" ht="15" customHeight="1" x14ac:dyDescent="0.25">
      <c r="A24" s="58"/>
      <c r="B24" s="111"/>
      <c r="C24" s="122" t="s">
        <v>7</v>
      </c>
      <c r="D24" s="34" t="s">
        <v>0</v>
      </c>
      <c r="E24" s="4">
        <v>117</v>
      </c>
      <c r="F24" s="4">
        <v>90</v>
      </c>
      <c r="G24" s="4">
        <v>137</v>
      </c>
      <c r="H24" s="36">
        <v>145</v>
      </c>
      <c r="I24" s="4">
        <v>144</v>
      </c>
      <c r="J24" s="4">
        <f>SUM(E24:I24)</f>
        <v>633</v>
      </c>
      <c r="K24" s="17"/>
      <c r="L24" s="6"/>
      <c r="M24" s="25">
        <f>SUM(G22,G24,G26)</f>
        <v>196</v>
      </c>
    </row>
    <row r="25" spans="1:13" ht="15" customHeight="1" x14ac:dyDescent="0.25">
      <c r="A25" s="58"/>
      <c r="B25" s="111"/>
      <c r="C25" s="123"/>
      <c r="D25" s="34" t="s">
        <v>1</v>
      </c>
      <c r="E25" s="3">
        <f>E24/188*100</f>
        <v>62.234042553191493</v>
      </c>
      <c r="F25" s="19">
        <f>F24/188*100</f>
        <v>47.872340425531917</v>
      </c>
      <c r="G25" s="19">
        <f>G24/196*100</f>
        <v>69.897959183673478</v>
      </c>
      <c r="H25" s="19">
        <f>H24/196*100</f>
        <v>73.979591836734699</v>
      </c>
      <c r="I25" s="19">
        <f>I24/209*100</f>
        <v>68.899521531100476</v>
      </c>
      <c r="J25" s="3">
        <f t="shared" ref="J25" si="4">J24/J15*100</f>
        <v>64.723926380368098</v>
      </c>
      <c r="K25" s="17"/>
      <c r="L25" s="6"/>
      <c r="M25" s="5">
        <f>SUM(H22,H24,H26)</f>
        <v>196</v>
      </c>
    </row>
    <row r="26" spans="1:13" ht="15" customHeight="1" x14ac:dyDescent="0.25">
      <c r="A26" s="58"/>
      <c r="B26" s="111"/>
      <c r="C26" s="122" t="s">
        <v>8</v>
      </c>
      <c r="D26" s="34" t="s">
        <v>0</v>
      </c>
      <c r="E26" s="4">
        <v>3</v>
      </c>
      <c r="F26" s="4">
        <v>0</v>
      </c>
      <c r="G26" s="4">
        <v>0</v>
      </c>
      <c r="H26" s="36">
        <v>0</v>
      </c>
      <c r="I26" s="4">
        <v>0</v>
      </c>
      <c r="J26" s="4">
        <f>SUM(E26:I26)</f>
        <v>3</v>
      </c>
      <c r="K26" s="17"/>
      <c r="L26" s="6"/>
      <c r="M26" s="25">
        <f>SUM(I22,I24,I26)</f>
        <v>209</v>
      </c>
    </row>
    <row r="27" spans="1:13" ht="15" customHeight="1" x14ac:dyDescent="0.25">
      <c r="A27" s="58"/>
      <c r="B27" s="112"/>
      <c r="C27" s="123"/>
      <c r="D27" s="34" t="s">
        <v>1</v>
      </c>
      <c r="E27" s="3">
        <f>E26/188*100</f>
        <v>1.5957446808510638</v>
      </c>
      <c r="F27" s="19">
        <f>F26/188*100</f>
        <v>0</v>
      </c>
      <c r="G27" s="19">
        <f>G26/196*100</f>
        <v>0</v>
      </c>
      <c r="H27" s="19">
        <f>H26/196*100</f>
        <v>0</v>
      </c>
      <c r="I27" s="19">
        <f>I26/209*100</f>
        <v>0</v>
      </c>
      <c r="J27" s="3">
        <f t="shared" ref="J27" si="5">J26/J15*100</f>
        <v>0.30674846625766872</v>
      </c>
      <c r="K27" s="17"/>
      <c r="L27" s="6"/>
      <c r="M27" s="26">
        <f>SUM(J23,J25,J27)</f>
        <v>100</v>
      </c>
    </row>
    <row r="28" spans="1:13" ht="15" customHeight="1" x14ac:dyDescent="0.25">
      <c r="A28" s="58"/>
      <c r="B28" s="110" t="s">
        <v>45</v>
      </c>
      <c r="C28" s="122" t="s">
        <v>6</v>
      </c>
      <c r="D28" s="34" t="s">
        <v>0</v>
      </c>
      <c r="E28" s="4">
        <v>123</v>
      </c>
      <c r="F28" s="4">
        <v>141</v>
      </c>
      <c r="G28" s="4">
        <v>74</v>
      </c>
      <c r="H28" s="33">
        <v>63</v>
      </c>
      <c r="I28" s="4">
        <v>106</v>
      </c>
      <c r="J28" s="4">
        <f>SUM(E28:I28)</f>
        <v>507</v>
      </c>
      <c r="K28" s="17"/>
      <c r="L28" s="6"/>
      <c r="M28" s="25">
        <f>SUM(E28,E30,E32)</f>
        <v>189</v>
      </c>
    </row>
    <row r="29" spans="1:13" ht="15" customHeight="1" x14ac:dyDescent="0.25">
      <c r="A29" s="58"/>
      <c r="B29" s="111"/>
      <c r="C29" s="123"/>
      <c r="D29" s="34" t="s">
        <v>1</v>
      </c>
      <c r="E29" s="3">
        <f>E28/188*100</f>
        <v>65.425531914893625</v>
      </c>
      <c r="F29" s="19">
        <f>F28/188*100</f>
        <v>75</v>
      </c>
      <c r="G29" s="19">
        <f>G28/196*100</f>
        <v>37.755102040816325</v>
      </c>
      <c r="H29" s="19">
        <f>H28/196*100</f>
        <v>32.142857142857146</v>
      </c>
      <c r="I29" s="19">
        <f>I28/209*100</f>
        <v>50.717703349282296</v>
      </c>
      <c r="J29" s="3">
        <f>J28/J15*100</f>
        <v>51.840490797546011</v>
      </c>
      <c r="K29" s="17"/>
      <c r="L29" s="6"/>
      <c r="M29" s="25">
        <f>SUM(F28,F30,F32)</f>
        <v>188</v>
      </c>
    </row>
    <row r="30" spans="1:13" ht="15" customHeight="1" x14ac:dyDescent="0.25">
      <c r="A30" s="58"/>
      <c r="B30" s="111"/>
      <c r="C30" s="122" t="s">
        <v>7</v>
      </c>
      <c r="D30" s="34" t="s">
        <v>0</v>
      </c>
      <c r="E30" s="4">
        <v>66</v>
      </c>
      <c r="F30" s="4">
        <v>47</v>
      </c>
      <c r="G30" s="4">
        <v>122</v>
      </c>
      <c r="H30" s="33">
        <v>133</v>
      </c>
      <c r="I30" s="4">
        <v>103</v>
      </c>
      <c r="J30" s="4">
        <f>SUM(E30:I30)</f>
        <v>471</v>
      </c>
      <c r="K30" s="17"/>
      <c r="L30" s="6"/>
      <c r="M30" s="25">
        <f>SUM(G28,G30,G32)</f>
        <v>196</v>
      </c>
    </row>
    <row r="31" spans="1:13" ht="15" customHeight="1" x14ac:dyDescent="0.25">
      <c r="A31" s="58"/>
      <c r="B31" s="111"/>
      <c r="C31" s="123"/>
      <c r="D31" s="34" t="s">
        <v>1</v>
      </c>
      <c r="E31" s="3">
        <f>E30/188*100</f>
        <v>35.106382978723403</v>
      </c>
      <c r="F31" s="19">
        <f>F30/188*100</f>
        <v>25</v>
      </c>
      <c r="G31" s="19">
        <f>G30/196*100</f>
        <v>62.244897959183675</v>
      </c>
      <c r="H31" s="19">
        <f>H30/196*100</f>
        <v>67.857142857142861</v>
      </c>
      <c r="I31" s="19">
        <f>I30/209*100</f>
        <v>49.282296650717704</v>
      </c>
      <c r="J31" s="3">
        <f t="shared" ref="J31" si="6">J30/J15*100</f>
        <v>48.159509202453989</v>
      </c>
      <c r="K31" s="17"/>
      <c r="L31" s="6"/>
      <c r="M31" s="5">
        <f>SUM(H28,H30,H32)</f>
        <v>196</v>
      </c>
    </row>
    <row r="32" spans="1:13" ht="15" customHeight="1" x14ac:dyDescent="0.25">
      <c r="A32" s="58"/>
      <c r="B32" s="111"/>
      <c r="C32" s="122" t="s">
        <v>8</v>
      </c>
      <c r="D32" s="34" t="s">
        <v>0</v>
      </c>
      <c r="E32" s="4">
        <v>0</v>
      </c>
      <c r="F32" s="4">
        <v>0</v>
      </c>
      <c r="G32" s="4">
        <v>0</v>
      </c>
      <c r="H32" s="33">
        <v>0</v>
      </c>
      <c r="I32" s="4">
        <v>0</v>
      </c>
      <c r="J32" s="4">
        <f>SUM(E32:I32)</f>
        <v>0</v>
      </c>
      <c r="K32" s="17"/>
      <c r="L32" s="6"/>
      <c r="M32" s="25">
        <f>SUM(I28,I30,I32)</f>
        <v>209</v>
      </c>
    </row>
    <row r="33" spans="1:13" ht="15" customHeight="1" x14ac:dyDescent="0.25">
      <c r="A33" s="58"/>
      <c r="B33" s="112"/>
      <c r="C33" s="123"/>
      <c r="D33" s="34" t="s">
        <v>1</v>
      </c>
      <c r="E33" s="3">
        <v>0</v>
      </c>
      <c r="F33" s="19">
        <f>F32/188*100</f>
        <v>0</v>
      </c>
      <c r="G33" s="19">
        <f>G32/196*100</f>
        <v>0</v>
      </c>
      <c r="H33" s="19">
        <f>H32/196*100</f>
        <v>0</v>
      </c>
      <c r="I33" s="19">
        <f>I32/209*100</f>
        <v>0</v>
      </c>
      <c r="J33" s="3">
        <f>J32/J15*100</f>
        <v>0</v>
      </c>
      <c r="K33" s="17"/>
      <c r="L33" s="6"/>
      <c r="M33" s="26">
        <f>SUM(J29,J31,J33)</f>
        <v>100</v>
      </c>
    </row>
    <row r="34" spans="1:13" ht="15" customHeight="1" x14ac:dyDescent="0.25">
      <c r="A34" s="58"/>
      <c r="B34" s="31"/>
      <c r="C34" s="122" t="s">
        <v>6</v>
      </c>
      <c r="D34" s="34" t="s">
        <v>0</v>
      </c>
      <c r="E34" s="4"/>
      <c r="F34" s="4"/>
      <c r="G34" s="4"/>
      <c r="H34" s="36">
        <v>64</v>
      </c>
      <c r="I34" s="4">
        <v>94</v>
      </c>
      <c r="J34" s="4">
        <f>SUM(E34:I34)</f>
        <v>158</v>
      </c>
      <c r="K34" s="17"/>
      <c r="L34" s="6"/>
      <c r="M34" s="25">
        <f>SUM(E34,E36,E38)</f>
        <v>0</v>
      </c>
    </row>
    <row r="35" spans="1:13" ht="15" customHeight="1" x14ac:dyDescent="0.25">
      <c r="A35" s="58"/>
      <c r="B35" s="111" t="s">
        <v>46</v>
      </c>
      <c r="C35" s="123"/>
      <c r="D35" s="34" t="s">
        <v>1</v>
      </c>
      <c r="E35" s="3">
        <f>E34/E15*100</f>
        <v>0</v>
      </c>
      <c r="F35" s="3">
        <f t="shared" ref="F35:G35" si="7">F34/F15*100</f>
        <v>0</v>
      </c>
      <c r="G35" s="3">
        <f t="shared" si="7"/>
        <v>0</v>
      </c>
      <c r="H35" s="19">
        <f>H34/196*100</f>
        <v>32.653061224489797</v>
      </c>
      <c r="I35" s="19">
        <f>I34/209*100</f>
        <v>44.976076555023923</v>
      </c>
      <c r="J35" s="19">
        <f>J34/405*100</f>
        <v>39.012345679012341</v>
      </c>
      <c r="K35" s="17"/>
      <c r="L35" s="6"/>
      <c r="M35" s="25">
        <f>SUM(F34,F36,F38)</f>
        <v>0</v>
      </c>
    </row>
    <row r="36" spans="1:13" ht="15" customHeight="1" x14ac:dyDescent="0.25">
      <c r="A36" s="58"/>
      <c r="B36" s="111"/>
      <c r="C36" s="122" t="s">
        <v>7</v>
      </c>
      <c r="D36" s="34" t="s">
        <v>0</v>
      </c>
      <c r="E36" s="4"/>
      <c r="F36" s="4"/>
      <c r="G36" s="4"/>
      <c r="H36" s="4">
        <v>132</v>
      </c>
      <c r="I36" s="4">
        <v>115</v>
      </c>
      <c r="J36" s="4">
        <f>SUM(E36:I36)</f>
        <v>247</v>
      </c>
      <c r="K36" s="17"/>
      <c r="L36" s="6"/>
      <c r="M36" s="25">
        <f>SUM(G34,G36,G38)</f>
        <v>0</v>
      </c>
    </row>
    <row r="37" spans="1:13" ht="15" customHeight="1" x14ac:dyDescent="0.25">
      <c r="A37" s="58"/>
      <c r="B37" s="111"/>
      <c r="C37" s="123"/>
      <c r="D37" s="34" t="s">
        <v>1</v>
      </c>
      <c r="E37" s="3">
        <f>E36/E15*100</f>
        <v>0</v>
      </c>
      <c r="F37" s="3">
        <f t="shared" ref="F37:G37" si="8">F36/F15*100</f>
        <v>0</v>
      </c>
      <c r="G37" s="3">
        <f t="shared" si="8"/>
        <v>0</v>
      </c>
      <c r="H37" s="19">
        <f>H36/196*100</f>
        <v>67.346938775510196</v>
      </c>
      <c r="I37" s="19">
        <f>I36/209*100</f>
        <v>55.023923444976077</v>
      </c>
      <c r="J37" s="19">
        <f>J36/405*100</f>
        <v>60.987654320987652</v>
      </c>
      <c r="K37" s="17"/>
      <c r="L37" s="6"/>
      <c r="M37" s="5">
        <f>SUM(H34,H36,H38)</f>
        <v>196</v>
      </c>
    </row>
    <row r="38" spans="1:13" ht="15" customHeight="1" x14ac:dyDescent="0.25">
      <c r="A38" s="58"/>
      <c r="B38" s="111"/>
      <c r="C38" s="122" t="s">
        <v>8</v>
      </c>
      <c r="D38" s="34" t="s">
        <v>0</v>
      </c>
      <c r="E38" s="4">
        <v>0</v>
      </c>
      <c r="F38" s="4">
        <v>0</v>
      </c>
      <c r="G38" s="4"/>
      <c r="H38" s="4">
        <v>0</v>
      </c>
      <c r="I38" s="4">
        <v>0</v>
      </c>
      <c r="J38" s="4">
        <f>SUM(E38:I38)</f>
        <v>0</v>
      </c>
      <c r="K38" s="17"/>
      <c r="L38" s="6"/>
      <c r="M38" s="25">
        <f>SUM(I34,I36,I38)</f>
        <v>209</v>
      </c>
    </row>
    <row r="39" spans="1:13" ht="15" customHeight="1" x14ac:dyDescent="0.25">
      <c r="A39" s="58"/>
      <c r="B39" s="112"/>
      <c r="C39" s="123"/>
      <c r="D39" s="34" t="s">
        <v>1</v>
      </c>
      <c r="E39" s="3">
        <f>E38/E15*100</f>
        <v>0</v>
      </c>
      <c r="F39" s="3">
        <f t="shared" ref="F39:G39" si="9">F38/F15*100</f>
        <v>0</v>
      </c>
      <c r="G39" s="3">
        <f t="shared" si="9"/>
        <v>0</v>
      </c>
      <c r="H39" s="19">
        <f>H38/196*100</f>
        <v>0</v>
      </c>
      <c r="I39" s="19">
        <f>I38/209*100</f>
        <v>0</v>
      </c>
      <c r="J39" s="19">
        <f>J38/405*100</f>
        <v>0</v>
      </c>
      <c r="K39" s="17"/>
      <c r="L39" s="6"/>
      <c r="M39" s="26">
        <f>SUM(J35,J37,J39)</f>
        <v>100</v>
      </c>
    </row>
    <row r="40" spans="1:13" ht="15" customHeight="1" x14ac:dyDescent="0.25">
      <c r="A40" s="58"/>
      <c r="B40" s="110" t="s">
        <v>10</v>
      </c>
      <c r="C40" s="122" t="s">
        <v>6</v>
      </c>
      <c r="D40" s="34" t="s">
        <v>0</v>
      </c>
      <c r="E40" s="4"/>
      <c r="F40" s="4"/>
      <c r="G40" s="4">
        <v>55</v>
      </c>
      <c r="H40" s="4">
        <v>55</v>
      </c>
      <c r="I40" s="4">
        <v>57</v>
      </c>
      <c r="J40" s="36">
        <f>SUM(E40:I40)</f>
        <v>167</v>
      </c>
      <c r="K40" s="17" t="s">
        <v>48</v>
      </c>
      <c r="L40" s="6">
        <v>196</v>
      </c>
      <c r="M40" s="25">
        <f>SUM(E40,E42,E44)</f>
        <v>0</v>
      </c>
    </row>
    <row r="41" spans="1:13" ht="15" customHeight="1" x14ac:dyDescent="0.25">
      <c r="A41" s="58"/>
      <c r="B41" s="111"/>
      <c r="C41" s="123"/>
      <c r="D41" s="34" t="s">
        <v>1</v>
      </c>
      <c r="E41" s="3">
        <f>E40/E15*100</f>
        <v>0</v>
      </c>
      <c r="F41" s="3">
        <f t="shared" ref="F41" si="10">F40/F15*100</f>
        <v>0</v>
      </c>
      <c r="G41" s="3">
        <f>G40/196*100</f>
        <v>28.061224489795915</v>
      </c>
      <c r="H41" s="3">
        <f>H40/196*100</f>
        <v>28.061224489795915</v>
      </c>
      <c r="I41" s="3">
        <f>I40/209*100</f>
        <v>27.27272727272727</v>
      </c>
      <c r="J41" s="3">
        <f>J40/601*100</f>
        <v>27.787021630615637</v>
      </c>
      <c r="K41" s="17" t="s">
        <v>49</v>
      </c>
      <c r="L41" s="12">
        <v>196</v>
      </c>
      <c r="M41" s="25">
        <f>SUM(F40,F42,F44)</f>
        <v>0</v>
      </c>
    </row>
    <row r="42" spans="1:13" ht="15" customHeight="1" x14ac:dyDescent="0.25">
      <c r="A42" s="58"/>
      <c r="B42" s="111"/>
      <c r="C42" s="122" t="s">
        <v>7</v>
      </c>
      <c r="D42" s="34" t="s">
        <v>0</v>
      </c>
      <c r="E42" s="4"/>
      <c r="F42" s="4"/>
      <c r="G42" s="4">
        <v>141</v>
      </c>
      <c r="H42" s="4">
        <v>141</v>
      </c>
      <c r="I42" s="4">
        <v>152</v>
      </c>
      <c r="J42" s="36">
        <f>SUM(E42:I42)</f>
        <v>434</v>
      </c>
      <c r="K42" s="17" t="s">
        <v>50</v>
      </c>
      <c r="L42" s="6">
        <v>209</v>
      </c>
      <c r="M42" s="25">
        <f>SUM(G40,G42,G44)</f>
        <v>196</v>
      </c>
    </row>
    <row r="43" spans="1:13" ht="15" customHeight="1" x14ac:dyDescent="0.25">
      <c r="A43" s="58"/>
      <c r="B43" s="111"/>
      <c r="C43" s="123"/>
      <c r="D43" s="34" t="s">
        <v>1</v>
      </c>
      <c r="E43" s="3">
        <f>E42/E15*100</f>
        <v>0</v>
      </c>
      <c r="F43" s="3">
        <f t="shared" ref="F43" si="11">F42/F15*100</f>
        <v>0</v>
      </c>
      <c r="G43" s="3">
        <f>G42/196*100</f>
        <v>71.938775510204081</v>
      </c>
      <c r="H43" s="3">
        <f>H42/196*100</f>
        <v>71.938775510204081</v>
      </c>
      <c r="I43" s="3">
        <f>I42/209*100</f>
        <v>72.727272727272734</v>
      </c>
      <c r="J43" s="3">
        <f>J42/601*100</f>
        <v>72.212978369384359</v>
      </c>
      <c r="K43" s="17"/>
      <c r="L43" s="6">
        <f>SUM(L40:L42)</f>
        <v>601</v>
      </c>
      <c r="M43" s="5">
        <f>SUM(H40,H42,H44)</f>
        <v>196</v>
      </c>
    </row>
    <row r="44" spans="1:13" ht="15" customHeight="1" x14ac:dyDescent="0.25">
      <c r="A44" s="58"/>
      <c r="B44" s="111"/>
      <c r="C44" s="122" t="s">
        <v>8</v>
      </c>
      <c r="D44" s="34" t="s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36">
        <f>SUM(E44:I44)</f>
        <v>0</v>
      </c>
      <c r="K44" s="17"/>
      <c r="L44" s="6"/>
      <c r="M44" s="25">
        <f>SUM(I40,I42,I44)</f>
        <v>209</v>
      </c>
    </row>
    <row r="45" spans="1:13" ht="15" customHeight="1" x14ac:dyDescent="0.25">
      <c r="A45" s="58"/>
      <c r="B45" s="112"/>
      <c r="C45" s="123"/>
      <c r="D45" s="35" t="s">
        <v>1</v>
      </c>
      <c r="E45" s="3">
        <f>E44/E15*100</f>
        <v>0</v>
      </c>
      <c r="F45" s="3">
        <f t="shared" ref="F45:J45" si="12">F44/F15*100</f>
        <v>0</v>
      </c>
      <c r="G45" s="3">
        <v>0</v>
      </c>
      <c r="H45" s="3">
        <v>0</v>
      </c>
      <c r="I45" s="3">
        <v>0</v>
      </c>
      <c r="J45" s="3">
        <f t="shared" si="12"/>
        <v>0</v>
      </c>
      <c r="K45" s="17"/>
      <c r="L45" s="6"/>
      <c r="M45" s="26">
        <f>SUM(J41,J43,J45)</f>
        <v>100</v>
      </c>
    </row>
    <row r="46" spans="1:13" ht="15" customHeight="1" x14ac:dyDescent="0.25">
      <c r="A46" s="58"/>
      <c r="B46" s="110" t="s">
        <v>11</v>
      </c>
      <c r="C46" s="122" t="s">
        <v>6</v>
      </c>
      <c r="D46" s="34" t="s">
        <v>0</v>
      </c>
      <c r="E46" s="4">
        <v>0</v>
      </c>
      <c r="F46" s="4">
        <v>0</v>
      </c>
      <c r="G46" s="4">
        <v>39</v>
      </c>
      <c r="H46" s="4">
        <v>38</v>
      </c>
      <c r="I46" s="4">
        <v>40</v>
      </c>
      <c r="J46" s="36">
        <f>SUM(E46:I46)</f>
        <v>117</v>
      </c>
      <c r="K46" s="17">
        <f>SUM(G15:I15)</f>
        <v>601</v>
      </c>
      <c r="L46" s="6"/>
    </row>
    <row r="47" spans="1:13" ht="15" customHeight="1" x14ac:dyDescent="0.25">
      <c r="A47" s="58"/>
      <c r="B47" s="111"/>
      <c r="C47" s="123"/>
      <c r="D47" s="34" t="s">
        <v>1</v>
      </c>
      <c r="E47" s="3"/>
      <c r="F47" s="3"/>
      <c r="G47" s="3">
        <f>G46/196*100</f>
        <v>19.897959183673468</v>
      </c>
      <c r="H47" s="3">
        <f>H46/196*100</f>
        <v>19.387755102040817</v>
      </c>
      <c r="I47" s="3">
        <f>I46/209*100</f>
        <v>19.138755980861244</v>
      </c>
      <c r="J47" s="3">
        <f>J46/601*100</f>
        <v>19.467554076539102</v>
      </c>
      <c r="K47" s="17"/>
      <c r="L47" s="6"/>
    </row>
    <row r="48" spans="1:13" ht="15" customHeight="1" x14ac:dyDescent="0.25">
      <c r="A48" s="58"/>
      <c r="B48" s="111"/>
      <c r="C48" s="122" t="s">
        <v>7</v>
      </c>
      <c r="D48" s="34" t="s">
        <v>0</v>
      </c>
      <c r="E48" s="4"/>
      <c r="F48" s="4"/>
      <c r="G48" s="4">
        <v>157</v>
      </c>
      <c r="H48" s="4">
        <v>158</v>
      </c>
      <c r="I48" s="4">
        <v>169</v>
      </c>
      <c r="J48" s="36">
        <f>SUM(E48:I48)</f>
        <v>484</v>
      </c>
      <c r="K48" s="17"/>
      <c r="L48" s="6"/>
    </row>
    <row r="49" spans="1:13" ht="15" customHeight="1" x14ac:dyDescent="0.25">
      <c r="A49" s="58"/>
      <c r="B49" s="111"/>
      <c r="C49" s="123"/>
      <c r="D49" s="34" t="s">
        <v>1</v>
      </c>
      <c r="E49" s="3"/>
      <c r="F49" s="3"/>
      <c r="G49" s="3">
        <f>G48/196*100</f>
        <v>80.102040816326522</v>
      </c>
      <c r="H49" s="3">
        <f>H48/196*100</f>
        <v>80.612244897959187</v>
      </c>
      <c r="I49" s="3">
        <f>I48/209*100</f>
        <v>80.861244019138752</v>
      </c>
      <c r="J49" s="3">
        <f>J48/601*100</f>
        <v>80.532445923460898</v>
      </c>
      <c r="K49" s="17"/>
      <c r="L49" s="6"/>
    </row>
    <row r="50" spans="1:13" ht="15" customHeight="1" x14ac:dyDescent="0.25">
      <c r="A50" s="58"/>
      <c r="B50" s="111"/>
      <c r="C50" s="122" t="s">
        <v>8</v>
      </c>
      <c r="D50" s="34" t="s">
        <v>0</v>
      </c>
      <c r="E50" s="4"/>
      <c r="F50" s="4"/>
      <c r="G50" s="4">
        <v>0</v>
      </c>
      <c r="H50" s="4">
        <v>0</v>
      </c>
      <c r="I50" s="4">
        <v>0</v>
      </c>
      <c r="J50" s="36">
        <f>SUM(E50:I50)</f>
        <v>0</v>
      </c>
      <c r="K50" s="17"/>
      <c r="L50" s="6"/>
    </row>
    <row r="51" spans="1:13" ht="15" customHeight="1" x14ac:dyDescent="0.25">
      <c r="A51" s="58"/>
      <c r="B51" s="112"/>
      <c r="C51" s="123"/>
      <c r="D51" s="34" t="s">
        <v>1</v>
      </c>
      <c r="E51" s="3"/>
      <c r="F51" s="3"/>
      <c r="G51" s="3">
        <v>0</v>
      </c>
      <c r="H51" s="3">
        <v>0</v>
      </c>
      <c r="I51" s="3">
        <v>0</v>
      </c>
      <c r="J51" s="3">
        <f>J50/K46*100</f>
        <v>0</v>
      </c>
      <c r="K51" s="17"/>
      <c r="L51" s="6"/>
    </row>
    <row r="52" spans="1:13" ht="20.100000000000001" customHeight="1" x14ac:dyDescent="0.25">
      <c r="A52" s="58"/>
      <c r="B52" s="124"/>
      <c r="C52" s="125"/>
      <c r="D52" s="126"/>
      <c r="E52" s="81" t="s">
        <v>47</v>
      </c>
      <c r="F52" s="82"/>
      <c r="G52" s="82"/>
      <c r="H52" s="82"/>
      <c r="I52" s="83"/>
      <c r="J52" s="76" t="s">
        <v>3</v>
      </c>
    </row>
    <row r="53" spans="1:13" ht="20.100000000000001" customHeight="1" x14ac:dyDescent="0.25">
      <c r="A53" s="58"/>
      <c r="B53" s="127"/>
      <c r="C53" s="128"/>
      <c r="D53" s="129"/>
      <c r="E53" s="30">
        <v>1</v>
      </c>
      <c r="F53" s="30">
        <v>2</v>
      </c>
      <c r="G53" s="30">
        <v>3</v>
      </c>
      <c r="H53" s="30">
        <v>4</v>
      </c>
      <c r="I53" s="34">
        <v>5</v>
      </c>
      <c r="J53" s="77"/>
    </row>
    <row r="54" spans="1:13" ht="20.100000000000001" customHeight="1" x14ac:dyDescent="0.25">
      <c r="A54" s="58"/>
      <c r="B54" s="81" t="s">
        <v>4</v>
      </c>
      <c r="C54" s="82"/>
      <c r="D54" s="83"/>
      <c r="E54" s="34">
        <v>189</v>
      </c>
      <c r="F54" s="34">
        <v>188</v>
      </c>
      <c r="G54" s="34">
        <v>196</v>
      </c>
      <c r="H54" s="34">
        <v>196</v>
      </c>
      <c r="I54" s="34">
        <v>209</v>
      </c>
      <c r="J54" s="36">
        <f>SUM(E54:I54)</f>
        <v>978</v>
      </c>
    </row>
    <row r="55" spans="1:13" ht="20.100000000000001" customHeight="1" x14ac:dyDescent="0.25">
      <c r="A55" s="58"/>
      <c r="B55" s="105" t="s">
        <v>12</v>
      </c>
      <c r="C55" s="108" t="s">
        <v>6</v>
      </c>
      <c r="D55" s="30" t="s">
        <v>0</v>
      </c>
      <c r="E55" s="4">
        <v>121</v>
      </c>
      <c r="F55" s="4">
        <v>113</v>
      </c>
      <c r="G55" s="4">
        <v>69</v>
      </c>
      <c r="H55" s="4">
        <v>66</v>
      </c>
      <c r="I55" s="4">
        <v>86</v>
      </c>
      <c r="J55" s="36">
        <f>SUM(E55:I55)</f>
        <v>455</v>
      </c>
      <c r="M55" s="25">
        <f>SUM(E55,E57,E59)</f>
        <v>189</v>
      </c>
    </row>
    <row r="56" spans="1:13" ht="20.100000000000001" customHeight="1" x14ac:dyDescent="0.25">
      <c r="A56" s="58"/>
      <c r="B56" s="106"/>
      <c r="C56" s="109"/>
      <c r="D56" s="30" t="s">
        <v>1</v>
      </c>
      <c r="E56" s="19">
        <f>E55/189*100</f>
        <v>64.021164021164026</v>
      </c>
      <c r="F56" s="19">
        <f>F55/188*100</f>
        <v>60.106382978723403</v>
      </c>
      <c r="G56" s="3">
        <f>G55/196*100</f>
        <v>35.204081632653065</v>
      </c>
      <c r="H56" s="3">
        <f>H55/196*100</f>
        <v>33.673469387755098</v>
      </c>
      <c r="I56" s="19">
        <f>I55/209*100</f>
        <v>41.148325358851672</v>
      </c>
      <c r="J56" s="3">
        <f t="shared" ref="J56" si="13">J55/J54*100</f>
        <v>46.52351738241309</v>
      </c>
      <c r="M56" s="25">
        <f>SUM(F55,F57,F59)</f>
        <v>188</v>
      </c>
    </row>
    <row r="57" spans="1:13" ht="20.100000000000001" customHeight="1" x14ac:dyDescent="0.25">
      <c r="A57" s="58"/>
      <c r="B57" s="106"/>
      <c r="C57" s="108" t="s">
        <v>7</v>
      </c>
      <c r="D57" s="30" t="s">
        <v>0</v>
      </c>
      <c r="E57" s="4">
        <v>68</v>
      </c>
      <c r="F57" s="4">
        <v>75</v>
      </c>
      <c r="G57" s="4">
        <v>127</v>
      </c>
      <c r="H57" s="36">
        <v>130</v>
      </c>
      <c r="I57" s="4">
        <v>123</v>
      </c>
      <c r="J57" s="36">
        <f>SUM(E57:I57)</f>
        <v>523</v>
      </c>
      <c r="M57" s="25">
        <f>SUM(G55,G57,G59)</f>
        <v>196</v>
      </c>
    </row>
    <row r="58" spans="1:13" ht="20.100000000000001" customHeight="1" x14ac:dyDescent="0.25">
      <c r="A58" s="58"/>
      <c r="B58" s="106"/>
      <c r="C58" s="109"/>
      <c r="D58" s="30" t="s">
        <v>1</v>
      </c>
      <c r="E58" s="19">
        <f>E57/189*100</f>
        <v>35.978835978835974</v>
      </c>
      <c r="F58" s="19">
        <f>F57/188*100</f>
        <v>39.893617021276597</v>
      </c>
      <c r="G58" s="3">
        <f>G57/196*100</f>
        <v>64.795918367346943</v>
      </c>
      <c r="H58" s="3">
        <f>H57/196*100</f>
        <v>66.326530612244895</v>
      </c>
      <c r="I58" s="19">
        <f>I57/209*100</f>
        <v>58.851674641148321</v>
      </c>
      <c r="J58" s="3">
        <f t="shared" ref="J58" si="14">J57/J54*100</f>
        <v>53.47648261758691</v>
      </c>
      <c r="M58" s="5">
        <f>SUM(H55,H57,H59)</f>
        <v>196</v>
      </c>
    </row>
    <row r="59" spans="1:13" ht="20.100000000000001" customHeight="1" x14ac:dyDescent="0.25">
      <c r="A59" s="58"/>
      <c r="B59" s="106"/>
      <c r="C59" s="108" t="s">
        <v>8</v>
      </c>
      <c r="D59" s="30" t="s">
        <v>0</v>
      </c>
      <c r="E59" s="4">
        <v>0</v>
      </c>
      <c r="F59" s="4"/>
      <c r="G59" s="4">
        <v>0</v>
      </c>
      <c r="H59" s="36">
        <v>0</v>
      </c>
      <c r="I59" s="11">
        <v>0</v>
      </c>
      <c r="J59" s="36">
        <f>SUM(E59:I59)</f>
        <v>0</v>
      </c>
      <c r="M59" s="25">
        <f>SUM(I55,I57,I59)</f>
        <v>209</v>
      </c>
    </row>
    <row r="60" spans="1:13" ht="20.100000000000001" customHeight="1" x14ac:dyDescent="0.25">
      <c r="A60" s="58"/>
      <c r="B60" s="107"/>
      <c r="C60" s="109"/>
      <c r="D60" s="30" t="s">
        <v>1</v>
      </c>
      <c r="E60" s="3">
        <v>0</v>
      </c>
      <c r="F60" s="3">
        <v>0</v>
      </c>
      <c r="G60" s="3">
        <f>G59/196*100</f>
        <v>0</v>
      </c>
      <c r="H60" s="3">
        <f>H59/196*100</f>
        <v>0</v>
      </c>
      <c r="I60" s="19">
        <f>I59/209*100</f>
        <v>0</v>
      </c>
      <c r="J60" s="3">
        <f t="shared" ref="J60" si="15">J59/J54*100</f>
        <v>0</v>
      </c>
      <c r="M60" s="26">
        <f>SUM(J56,J58,J60)</f>
        <v>100</v>
      </c>
    </row>
    <row r="61" spans="1:13" ht="20.100000000000001" customHeight="1" x14ac:dyDescent="0.25">
      <c r="A61" s="58"/>
      <c r="B61" s="110" t="s">
        <v>54</v>
      </c>
      <c r="C61" s="108" t="s">
        <v>6</v>
      </c>
      <c r="D61" s="30" t="s">
        <v>0</v>
      </c>
      <c r="E61" s="4">
        <v>117</v>
      </c>
      <c r="F61" s="4">
        <v>109</v>
      </c>
      <c r="G61" s="4">
        <v>69</v>
      </c>
      <c r="H61" s="36">
        <v>65</v>
      </c>
      <c r="I61" s="4">
        <v>84</v>
      </c>
      <c r="J61" s="36">
        <f>SUM(E61:I61)</f>
        <v>444</v>
      </c>
      <c r="M61" s="25">
        <f>SUM(E61,E63,E65)</f>
        <v>189</v>
      </c>
    </row>
    <row r="62" spans="1:13" ht="20.100000000000001" customHeight="1" x14ac:dyDescent="0.25">
      <c r="A62" s="58"/>
      <c r="B62" s="111"/>
      <c r="C62" s="109"/>
      <c r="D62" s="30" t="s">
        <v>1</v>
      </c>
      <c r="E62" s="19">
        <f>E61/189*100</f>
        <v>61.904761904761905</v>
      </c>
      <c r="F62" s="19">
        <f>F61/188*100</f>
        <v>57.978723404255319</v>
      </c>
      <c r="G62" s="3">
        <f>G61/196*100</f>
        <v>35.204081632653065</v>
      </c>
      <c r="H62" s="3">
        <f>H61/196*100</f>
        <v>33.163265306122447</v>
      </c>
      <c r="I62" s="19">
        <f>I61/209*100</f>
        <v>40.191387559808611</v>
      </c>
      <c r="J62" s="3">
        <f t="shared" ref="J62" si="16">J61/J54*100</f>
        <v>45.398773006134967</v>
      </c>
      <c r="M62" s="25">
        <f>SUM(F61,F63,F65)</f>
        <v>188</v>
      </c>
    </row>
    <row r="63" spans="1:13" ht="20.100000000000001" customHeight="1" x14ac:dyDescent="0.25">
      <c r="A63" s="58"/>
      <c r="B63" s="111"/>
      <c r="C63" s="108" t="s">
        <v>7</v>
      </c>
      <c r="D63" s="30" t="s">
        <v>0</v>
      </c>
      <c r="E63" s="4">
        <v>72</v>
      </c>
      <c r="F63" s="4">
        <v>79</v>
      </c>
      <c r="G63" s="4">
        <v>127</v>
      </c>
      <c r="H63" s="36">
        <v>131</v>
      </c>
      <c r="I63" s="4">
        <v>125</v>
      </c>
      <c r="J63" s="36">
        <f>SUM(E63:I63)</f>
        <v>534</v>
      </c>
      <c r="M63" s="25">
        <f>SUM(G61,G63,G65)</f>
        <v>196</v>
      </c>
    </row>
    <row r="64" spans="1:13" ht="20.100000000000001" customHeight="1" x14ac:dyDescent="0.25">
      <c r="A64" s="58"/>
      <c r="B64" s="111"/>
      <c r="C64" s="109"/>
      <c r="D64" s="30" t="s">
        <v>1</v>
      </c>
      <c r="E64" s="19">
        <f>E63/189*100</f>
        <v>38.095238095238095</v>
      </c>
      <c r="F64" s="19">
        <f>F63/188*100</f>
        <v>42.021276595744681</v>
      </c>
      <c r="G64" s="3">
        <f>G63/196*100</f>
        <v>64.795918367346943</v>
      </c>
      <c r="H64" s="3">
        <f>H63/196*100</f>
        <v>66.83673469387756</v>
      </c>
      <c r="I64" s="19">
        <f>I63/209*100</f>
        <v>59.808612440191389</v>
      </c>
      <c r="J64" s="3">
        <f t="shared" ref="J64" si="17">J63/J54*100</f>
        <v>54.601226993865026</v>
      </c>
      <c r="M64" s="5">
        <f>SUM(H61,H63,H65)</f>
        <v>196</v>
      </c>
    </row>
    <row r="65" spans="1:13" ht="20.100000000000001" customHeight="1" x14ac:dyDescent="0.25">
      <c r="A65" s="58"/>
      <c r="B65" s="111"/>
      <c r="C65" s="108" t="s">
        <v>8</v>
      </c>
      <c r="D65" s="30" t="s">
        <v>0</v>
      </c>
      <c r="E65" s="4">
        <v>0</v>
      </c>
      <c r="F65" s="4">
        <v>0</v>
      </c>
      <c r="G65" s="4">
        <v>0</v>
      </c>
      <c r="H65" s="36">
        <v>0</v>
      </c>
      <c r="I65" s="4">
        <v>0</v>
      </c>
      <c r="J65" s="36">
        <f>SUM(E65:I65)</f>
        <v>0</v>
      </c>
      <c r="M65" s="25">
        <f>SUM(I61,I63,I65)</f>
        <v>209</v>
      </c>
    </row>
    <row r="66" spans="1:13" ht="20.100000000000001" customHeight="1" x14ac:dyDescent="0.25">
      <c r="A66" s="58"/>
      <c r="B66" s="112"/>
      <c r="C66" s="109"/>
      <c r="D66" s="30" t="s">
        <v>1</v>
      </c>
      <c r="E66" s="3">
        <v>0</v>
      </c>
      <c r="F66" s="3">
        <v>0</v>
      </c>
      <c r="G66" s="3">
        <v>0</v>
      </c>
      <c r="H66" s="3">
        <f>H65/196*100</f>
        <v>0</v>
      </c>
      <c r="I66" s="19">
        <f>I65/209*100</f>
        <v>0</v>
      </c>
      <c r="J66" s="3">
        <f t="shared" ref="J66" si="18">J65/J54*100</f>
        <v>0</v>
      </c>
      <c r="M66" s="26">
        <f>SUM(J62,J64,J66)</f>
        <v>100</v>
      </c>
    </row>
    <row r="67" spans="1:13" ht="20.100000000000001" customHeight="1" x14ac:dyDescent="0.25">
      <c r="A67" s="58"/>
      <c r="B67" s="110" t="s">
        <v>53</v>
      </c>
      <c r="C67" s="108" t="s">
        <v>6</v>
      </c>
      <c r="D67" s="30" t="s">
        <v>0</v>
      </c>
      <c r="E67" s="3"/>
      <c r="F67" s="3"/>
      <c r="G67" s="16">
        <v>71</v>
      </c>
      <c r="H67" s="3"/>
      <c r="I67" s="3"/>
      <c r="J67" s="3"/>
      <c r="M67" s="25">
        <f>SUM(E67,E69,E71)</f>
        <v>0</v>
      </c>
    </row>
    <row r="68" spans="1:13" ht="20.100000000000001" customHeight="1" x14ac:dyDescent="0.25">
      <c r="A68" s="58"/>
      <c r="B68" s="111"/>
      <c r="C68" s="109"/>
      <c r="D68" s="30" t="s">
        <v>1</v>
      </c>
      <c r="E68" s="3"/>
      <c r="F68" s="3"/>
      <c r="G68" s="3">
        <f>G67/196*100</f>
        <v>36.224489795918366</v>
      </c>
      <c r="H68" s="3"/>
      <c r="I68" s="3"/>
      <c r="J68" s="3"/>
      <c r="M68" s="25">
        <f>SUM(F67,F69,F71)</f>
        <v>0</v>
      </c>
    </row>
    <row r="69" spans="1:13" ht="20.100000000000001" customHeight="1" x14ac:dyDescent="0.25">
      <c r="A69" s="58"/>
      <c r="B69" s="111"/>
      <c r="C69" s="108" t="s">
        <v>7</v>
      </c>
      <c r="D69" s="30" t="s">
        <v>0</v>
      </c>
      <c r="E69" s="3"/>
      <c r="F69" s="3"/>
      <c r="G69" s="16">
        <v>125</v>
      </c>
      <c r="H69" s="3"/>
      <c r="I69" s="3"/>
      <c r="J69" s="3"/>
      <c r="M69" s="25">
        <f>SUM(G67,G69,G71)</f>
        <v>196</v>
      </c>
    </row>
    <row r="70" spans="1:13" ht="20.100000000000001" customHeight="1" x14ac:dyDescent="0.25">
      <c r="A70" s="58"/>
      <c r="B70" s="111"/>
      <c r="C70" s="109"/>
      <c r="D70" s="30" t="s">
        <v>1</v>
      </c>
      <c r="E70" s="3"/>
      <c r="F70" s="3"/>
      <c r="G70" s="3">
        <f>G69/196*100</f>
        <v>63.775510204081634</v>
      </c>
      <c r="H70" s="3"/>
      <c r="I70" s="3"/>
      <c r="J70" s="3"/>
      <c r="M70" s="5">
        <f>SUM(H67,H69,H71)</f>
        <v>0</v>
      </c>
    </row>
    <row r="71" spans="1:13" ht="20.100000000000001" customHeight="1" x14ac:dyDescent="0.25">
      <c r="A71" s="58"/>
      <c r="B71" s="111"/>
      <c r="C71" s="108" t="s">
        <v>8</v>
      </c>
      <c r="D71" s="30" t="s">
        <v>0</v>
      </c>
      <c r="E71" s="3"/>
      <c r="F71" s="3"/>
      <c r="G71" s="16">
        <v>0</v>
      </c>
      <c r="H71" s="3"/>
      <c r="I71" s="3"/>
      <c r="J71" s="3"/>
      <c r="M71" s="25">
        <f>SUM(I67,I69,I71)</f>
        <v>0</v>
      </c>
    </row>
    <row r="72" spans="1:13" ht="20.100000000000001" customHeight="1" x14ac:dyDescent="0.25">
      <c r="A72" s="58"/>
      <c r="B72" s="112"/>
      <c r="C72" s="109"/>
      <c r="D72" s="30" t="s">
        <v>1</v>
      </c>
      <c r="E72" s="3"/>
      <c r="F72" s="3"/>
      <c r="G72" s="3">
        <f>G71/196*100</f>
        <v>0</v>
      </c>
      <c r="H72" s="3"/>
      <c r="I72" s="3"/>
      <c r="J72" s="3"/>
      <c r="M72" s="26">
        <f>SUM(J68,J70,J72)</f>
        <v>0</v>
      </c>
    </row>
    <row r="73" spans="1:13" ht="20.100000000000001" customHeight="1" x14ac:dyDescent="0.25">
      <c r="A73" s="58"/>
      <c r="B73" s="105" t="s">
        <v>40</v>
      </c>
      <c r="C73" s="108" t="s">
        <v>6</v>
      </c>
      <c r="D73" s="30" t="s">
        <v>0</v>
      </c>
      <c r="E73" s="4">
        <v>54</v>
      </c>
      <c r="F73" s="4">
        <v>54</v>
      </c>
      <c r="G73" s="4">
        <v>55</v>
      </c>
      <c r="H73" s="4">
        <v>55</v>
      </c>
      <c r="I73" s="4">
        <v>57</v>
      </c>
      <c r="J73" s="36">
        <f>SUM(E73:I73)</f>
        <v>275</v>
      </c>
      <c r="M73" s="25">
        <f>SUM(E73,E75,E77)</f>
        <v>189</v>
      </c>
    </row>
    <row r="74" spans="1:13" ht="20.100000000000001" customHeight="1" x14ac:dyDescent="0.25">
      <c r="A74" s="58"/>
      <c r="B74" s="106"/>
      <c r="C74" s="109"/>
      <c r="D74" s="30" t="s">
        <v>1</v>
      </c>
      <c r="E74" s="19">
        <f>E73/189*100</f>
        <v>28.571428571428569</v>
      </c>
      <c r="F74" s="19">
        <f>F73/188*100</f>
        <v>28.723404255319153</v>
      </c>
      <c r="G74" s="3">
        <f>G73/196*100</f>
        <v>28.061224489795915</v>
      </c>
      <c r="H74" s="3">
        <f>H73/196*100</f>
        <v>28.061224489795915</v>
      </c>
      <c r="I74" s="3">
        <f>I73/209*100</f>
        <v>27.27272727272727</v>
      </c>
      <c r="J74" s="3">
        <f t="shared" ref="J74" si="19">J73/J54*100</f>
        <v>28.118609406952967</v>
      </c>
      <c r="M74" s="25">
        <f>SUM(F73,F75,F77)</f>
        <v>188</v>
      </c>
    </row>
    <row r="75" spans="1:13" ht="20.100000000000001" customHeight="1" x14ac:dyDescent="0.25">
      <c r="A75" s="58"/>
      <c r="B75" s="106"/>
      <c r="C75" s="108" t="s">
        <v>7</v>
      </c>
      <c r="D75" s="30" t="s">
        <v>0</v>
      </c>
      <c r="E75" s="4">
        <v>135</v>
      </c>
      <c r="F75" s="4">
        <v>134</v>
      </c>
      <c r="G75" s="4">
        <v>141</v>
      </c>
      <c r="H75" s="4">
        <v>141</v>
      </c>
      <c r="I75" s="4">
        <v>152</v>
      </c>
      <c r="J75" s="36">
        <f>SUM(E75:I75)</f>
        <v>703</v>
      </c>
      <c r="M75" s="25">
        <f>SUM(G73,G75,G77)</f>
        <v>196</v>
      </c>
    </row>
    <row r="76" spans="1:13" ht="20.100000000000001" customHeight="1" x14ac:dyDescent="0.25">
      <c r="A76" s="58"/>
      <c r="B76" s="106"/>
      <c r="C76" s="109"/>
      <c r="D76" s="30" t="s">
        <v>1</v>
      </c>
      <c r="E76" s="19">
        <f>E75/189*100</f>
        <v>71.428571428571431</v>
      </c>
      <c r="F76" s="19">
        <f>F75/188*100</f>
        <v>71.276595744680847</v>
      </c>
      <c r="G76" s="3">
        <f>G75/196*100</f>
        <v>71.938775510204081</v>
      </c>
      <c r="H76" s="3">
        <f>H75/196*100</f>
        <v>71.938775510204081</v>
      </c>
      <c r="I76" s="3">
        <f>I75/209*100</f>
        <v>72.727272727272734</v>
      </c>
      <c r="J76" s="3">
        <f t="shared" ref="J76" si="20">J75/J54*100</f>
        <v>71.88139059304703</v>
      </c>
      <c r="M76" s="5">
        <f>SUM(H73,H75,H77)</f>
        <v>196</v>
      </c>
    </row>
    <row r="77" spans="1:13" ht="20.100000000000001" customHeight="1" x14ac:dyDescent="0.25">
      <c r="A77" s="58"/>
      <c r="B77" s="106"/>
      <c r="C77" s="108" t="s">
        <v>8</v>
      </c>
      <c r="D77" s="30" t="s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36">
        <f>SUM(E77:I77)</f>
        <v>0</v>
      </c>
      <c r="M77" s="25">
        <f>SUM(I73,I75,I77)</f>
        <v>209</v>
      </c>
    </row>
    <row r="78" spans="1:13" ht="20.100000000000001" customHeight="1" x14ac:dyDescent="0.25">
      <c r="A78" s="58"/>
      <c r="B78" s="107"/>
      <c r="C78" s="109"/>
      <c r="D78" s="30" t="s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f t="shared" ref="J78" si="21">J77/J54*100</f>
        <v>0</v>
      </c>
      <c r="M78" s="26">
        <f>SUM(J74,J76,J78)</f>
        <v>100</v>
      </c>
    </row>
    <row r="79" spans="1:13" ht="20.100000000000001" customHeight="1" x14ac:dyDescent="0.25">
      <c r="A79" s="58"/>
      <c r="B79" s="105" t="s">
        <v>13</v>
      </c>
      <c r="C79" s="108" t="s">
        <v>6</v>
      </c>
      <c r="D79" s="30" t="s">
        <v>0</v>
      </c>
      <c r="E79" s="4">
        <v>54</v>
      </c>
      <c r="F79" s="4">
        <v>54</v>
      </c>
      <c r="G79" s="4">
        <v>55</v>
      </c>
      <c r="H79" s="4">
        <v>55</v>
      </c>
      <c r="I79" s="4">
        <v>57</v>
      </c>
      <c r="J79" s="36">
        <f>SUM(E79:I79)</f>
        <v>275</v>
      </c>
      <c r="M79" s="25">
        <f>SUM(E79,E81,E83)</f>
        <v>189</v>
      </c>
    </row>
    <row r="80" spans="1:13" ht="20.100000000000001" customHeight="1" x14ac:dyDescent="0.25">
      <c r="A80" s="58"/>
      <c r="B80" s="106"/>
      <c r="C80" s="109"/>
      <c r="D80" s="30" t="s">
        <v>1</v>
      </c>
      <c r="E80" s="19">
        <f>E79/189*100</f>
        <v>28.571428571428569</v>
      </c>
      <c r="F80" s="19">
        <f>F79/188*100</f>
        <v>28.723404255319153</v>
      </c>
      <c r="G80" s="3">
        <f>G79/196*100</f>
        <v>28.061224489795915</v>
      </c>
      <c r="H80" s="3">
        <f>H79/196*100</f>
        <v>28.061224489795915</v>
      </c>
      <c r="I80" s="3">
        <f>I79/209*100</f>
        <v>27.27272727272727</v>
      </c>
      <c r="J80" s="3">
        <f t="shared" ref="J80" si="22">J79/J54*100</f>
        <v>28.118609406952967</v>
      </c>
      <c r="M80" s="25">
        <f>SUM(F79,F81,F83)</f>
        <v>188</v>
      </c>
    </row>
    <row r="81" spans="1:13" ht="20.100000000000001" customHeight="1" x14ac:dyDescent="0.25">
      <c r="A81" s="58"/>
      <c r="B81" s="106"/>
      <c r="C81" s="108" t="s">
        <v>7</v>
      </c>
      <c r="D81" s="30" t="s">
        <v>0</v>
      </c>
      <c r="E81" s="4">
        <v>135</v>
      </c>
      <c r="F81" s="4">
        <v>134</v>
      </c>
      <c r="G81" s="4">
        <v>141</v>
      </c>
      <c r="H81" s="4">
        <v>141</v>
      </c>
      <c r="I81" s="4">
        <v>152</v>
      </c>
      <c r="J81" s="36">
        <f>SUM(E81:I81)</f>
        <v>703</v>
      </c>
      <c r="M81" s="25">
        <f>SUM(G79,G81,G83)</f>
        <v>196</v>
      </c>
    </row>
    <row r="82" spans="1:13" ht="20.100000000000001" customHeight="1" x14ac:dyDescent="0.25">
      <c r="A82" s="58"/>
      <c r="B82" s="106"/>
      <c r="C82" s="109"/>
      <c r="D82" s="30" t="s">
        <v>1</v>
      </c>
      <c r="E82" s="19">
        <f>E81/189*100</f>
        <v>71.428571428571431</v>
      </c>
      <c r="F82" s="19">
        <f>F81/188*100</f>
        <v>71.276595744680847</v>
      </c>
      <c r="G82" s="3">
        <f>G81/196*100</f>
        <v>71.938775510204081</v>
      </c>
      <c r="H82" s="3">
        <f>H81/196*100</f>
        <v>71.938775510204081</v>
      </c>
      <c r="I82" s="3">
        <f>I81/209*100</f>
        <v>72.727272727272734</v>
      </c>
      <c r="J82" s="3">
        <f t="shared" ref="J82" si="23">J81/J54*100</f>
        <v>71.88139059304703</v>
      </c>
      <c r="M82" s="5">
        <f>SUM(H79,H81,H83)</f>
        <v>196</v>
      </c>
    </row>
    <row r="83" spans="1:13" ht="20.100000000000001" customHeight="1" x14ac:dyDescent="0.25">
      <c r="A83" s="58"/>
      <c r="B83" s="106"/>
      <c r="C83" s="108" t="s">
        <v>8</v>
      </c>
      <c r="D83" s="30" t="s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36">
        <f>SUM(E83:I83)</f>
        <v>0</v>
      </c>
      <c r="M83" s="25">
        <f>SUM(I79,I81,I83)</f>
        <v>209</v>
      </c>
    </row>
    <row r="84" spans="1:13" ht="20.100000000000001" customHeight="1" x14ac:dyDescent="0.25">
      <c r="A84" s="58"/>
      <c r="B84" s="107"/>
      <c r="C84" s="109"/>
      <c r="D84" s="30" t="s"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f t="shared" ref="J84" si="24">J83/J54*100</f>
        <v>0</v>
      </c>
      <c r="M84" s="26">
        <f>SUM(J80,J82,J84)</f>
        <v>100</v>
      </c>
    </row>
    <row r="85" spans="1:13" ht="20.100000000000001" customHeight="1" x14ac:dyDescent="0.25">
      <c r="A85" s="58"/>
      <c r="B85" s="105" t="s">
        <v>14</v>
      </c>
      <c r="C85" s="108" t="s">
        <v>6</v>
      </c>
      <c r="D85" s="30" t="s">
        <v>0</v>
      </c>
      <c r="E85" s="4">
        <v>54</v>
      </c>
      <c r="F85" s="4">
        <v>54</v>
      </c>
      <c r="G85" s="4">
        <v>55</v>
      </c>
      <c r="H85" s="4">
        <v>55</v>
      </c>
      <c r="I85" s="4">
        <v>57</v>
      </c>
      <c r="J85" s="36">
        <f>SUM(E85:I85)</f>
        <v>275</v>
      </c>
      <c r="M85" s="25">
        <f>SUM(E85,E87,E89)</f>
        <v>189</v>
      </c>
    </row>
    <row r="86" spans="1:13" ht="20.100000000000001" customHeight="1" x14ac:dyDescent="0.25">
      <c r="A86" s="58"/>
      <c r="B86" s="106"/>
      <c r="C86" s="109"/>
      <c r="D86" s="30" t="s">
        <v>1</v>
      </c>
      <c r="E86" s="19">
        <f>E85/189*100</f>
        <v>28.571428571428569</v>
      </c>
      <c r="F86" s="19">
        <f>F85/188*100</f>
        <v>28.723404255319153</v>
      </c>
      <c r="G86" s="3">
        <f>G85/196*100</f>
        <v>28.061224489795915</v>
      </c>
      <c r="H86" s="3">
        <f>H85/196*100</f>
        <v>28.061224489795915</v>
      </c>
      <c r="I86" s="3">
        <f>I85/209*100</f>
        <v>27.27272727272727</v>
      </c>
      <c r="J86" s="3">
        <f t="shared" ref="J86" si="25">J85/J54*100</f>
        <v>28.118609406952967</v>
      </c>
      <c r="M86" s="25">
        <f>SUM(F85,F87,F89)</f>
        <v>188</v>
      </c>
    </row>
    <row r="87" spans="1:13" ht="20.100000000000001" customHeight="1" x14ac:dyDescent="0.25">
      <c r="A87" s="58"/>
      <c r="B87" s="106"/>
      <c r="C87" s="108" t="s">
        <v>7</v>
      </c>
      <c r="D87" s="30" t="s">
        <v>0</v>
      </c>
      <c r="E87" s="4">
        <v>135</v>
      </c>
      <c r="F87" s="4">
        <v>134</v>
      </c>
      <c r="G87" s="4">
        <v>141</v>
      </c>
      <c r="H87" s="4">
        <v>141</v>
      </c>
      <c r="I87" s="4">
        <v>152</v>
      </c>
      <c r="J87" s="36">
        <f>SUM(E87:I87)</f>
        <v>703</v>
      </c>
      <c r="M87" s="25">
        <f>SUM(G85,G87,G89)</f>
        <v>196</v>
      </c>
    </row>
    <row r="88" spans="1:13" ht="20.100000000000001" customHeight="1" x14ac:dyDescent="0.25">
      <c r="A88" s="58"/>
      <c r="B88" s="106"/>
      <c r="C88" s="109"/>
      <c r="D88" s="30" t="s">
        <v>1</v>
      </c>
      <c r="E88" s="19">
        <f>E87/189*100</f>
        <v>71.428571428571431</v>
      </c>
      <c r="F88" s="19">
        <f>F87/188*100</f>
        <v>71.276595744680847</v>
      </c>
      <c r="G88" s="3">
        <f>G87/196*100</f>
        <v>71.938775510204081</v>
      </c>
      <c r="H88" s="3">
        <f>H87/196*100</f>
        <v>71.938775510204081</v>
      </c>
      <c r="I88" s="3">
        <f>I87/209*100</f>
        <v>72.727272727272734</v>
      </c>
      <c r="J88" s="3">
        <f t="shared" ref="J88" si="26">J87/J54*100</f>
        <v>71.88139059304703</v>
      </c>
      <c r="M88" s="5">
        <f>SUM(H85,H87,H89)</f>
        <v>196</v>
      </c>
    </row>
    <row r="89" spans="1:13" ht="20.100000000000001" customHeight="1" x14ac:dyDescent="0.25">
      <c r="A89" s="58"/>
      <c r="B89" s="106"/>
      <c r="C89" s="108" t="s">
        <v>8</v>
      </c>
      <c r="D89" s="30" t="s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36">
        <f>SUM(E89:I89)</f>
        <v>0</v>
      </c>
      <c r="M89" s="25">
        <f>SUM(I85,I87,I89)</f>
        <v>209</v>
      </c>
    </row>
    <row r="90" spans="1:13" ht="23.25" customHeight="1" x14ac:dyDescent="0.25">
      <c r="A90" s="58"/>
      <c r="B90" s="107"/>
      <c r="C90" s="109"/>
      <c r="D90" s="30" t="s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f t="shared" ref="J90" si="27">J89/J54*100</f>
        <v>0</v>
      </c>
      <c r="M90" s="26">
        <f>SUM(J86,J88,J90)</f>
        <v>100</v>
      </c>
    </row>
    <row r="91" spans="1:13" ht="13.5" customHeight="1" x14ac:dyDescent="0.25">
      <c r="A91" s="58"/>
      <c r="B91" s="27"/>
    </row>
    <row r="92" spans="1:13" ht="12" customHeight="1" x14ac:dyDescent="0.25">
      <c r="A92" s="58"/>
      <c r="B92" s="113" t="s">
        <v>78</v>
      </c>
      <c r="C92" s="114"/>
      <c r="D92" s="115"/>
      <c r="E92" s="81" t="s">
        <v>2</v>
      </c>
      <c r="F92" s="82"/>
      <c r="G92" s="82"/>
      <c r="H92" s="82"/>
      <c r="I92" s="83"/>
      <c r="J92" s="76" t="s">
        <v>3</v>
      </c>
    </row>
    <row r="93" spans="1:13" ht="15" customHeight="1" x14ac:dyDescent="0.25">
      <c r="A93" s="58"/>
      <c r="B93" s="116"/>
      <c r="C93" s="117"/>
      <c r="D93" s="118"/>
      <c r="E93" s="30">
        <v>1</v>
      </c>
      <c r="F93" s="30">
        <v>2</v>
      </c>
      <c r="G93" s="30">
        <v>3</v>
      </c>
      <c r="H93" s="30">
        <v>4</v>
      </c>
      <c r="I93" s="34">
        <v>5</v>
      </c>
      <c r="J93" s="77"/>
    </row>
    <row r="94" spans="1:13" ht="13.5" customHeight="1" x14ac:dyDescent="0.25">
      <c r="A94" s="58"/>
      <c r="B94" s="119"/>
      <c r="C94" s="120"/>
      <c r="D94" s="121"/>
      <c r="E94" s="34">
        <v>189</v>
      </c>
      <c r="F94" s="34">
        <v>188</v>
      </c>
      <c r="G94" s="34">
        <v>196</v>
      </c>
      <c r="H94" s="34">
        <v>196</v>
      </c>
      <c r="I94" s="34">
        <v>209</v>
      </c>
      <c r="J94" s="36">
        <f>SUM(E94:I94)</f>
        <v>978</v>
      </c>
    </row>
    <row r="95" spans="1:13" ht="15.95" customHeight="1" x14ac:dyDescent="0.25">
      <c r="A95" s="58"/>
      <c r="B95" s="110" t="s">
        <v>37</v>
      </c>
      <c r="C95" s="108" t="s">
        <v>15</v>
      </c>
      <c r="D95" s="30" t="s">
        <v>0</v>
      </c>
      <c r="E95" s="4">
        <v>125</v>
      </c>
      <c r="F95" s="4">
        <v>118</v>
      </c>
      <c r="G95" s="4">
        <v>67</v>
      </c>
      <c r="H95" s="4">
        <v>134</v>
      </c>
      <c r="I95" s="4">
        <v>103</v>
      </c>
      <c r="J95" s="36">
        <f>SUM(E95:I95)</f>
        <v>547</v>
      </c>
      <c r="M95" s="25">
        <f>SUM(E95,E97,E99)</f>
        <v>189</v>
      </c>
    </row>
    <row r="96" spans="1:13" ht="15.95" customHeight="1" x14ac:dyDescent="0.25">
      <c r="A96" s="58"/>
      <c r="B96" s="111"/>
      <c r="C96" s="109"/>
      <c r="D96" s="30" t="s">
        <v>1</v>
      </c>
      <c r="E96" s="19">
        <f>E95/189*100</f>
        <v>66.137566137566139</v>
      </c>
      <c r="F96" s="19">
        <f>F95/188*100</f>
        <v>62.765957446808507</v>
      </c>
      <c r="G96" s="3">
        <f>G95/196*100</f>
        <v>34.183673469387756</v>
      </c>
      <c r="H96" s="3">
        <f>H95/196*100</f>
        <v>68.367346938775512</v>
      </c>
      <c r="I96" s="19">
        <f>I95/209*100</f>
        <v>49.282296650717704</v>
      </c>
      <c r="J96" s="3">
        <f t="shared" ref="J96" si="28">J95/J94*100</f>
        <v>55.930470347648267</v>
      </c>
      <c r="M96" s="25">
        <f>SUM(F95,F97,F99)</f>
        <v>188</v>
      </c>
    </row>
    <row r="97" spans="1:13" ht="15.95" customHeight="1" x14ac:dyDescent="0.25">
      <c r="A97" s="58"/>
      <c r="B97" s="111"/>
      <c r="C97" s="108" t="s">
        <v>16</v>
      </c>
      <c r="D97" s="30" t="s">
        <v>0</v>
      </c>
      <c r="E97" s="4">
        <v>64</v>
      </c>
      <c r="F97" s="4">
        <v>70</v>
      </c>
      <c r="G97" s="4">
        <v>129</v>
      </c>
      <c r="H97" s="36">
        <v>62</v>
      </c>
      <c r="I97" s="4">
        <v>106</v>
      </c>
      <c r="J97" s="36">
        <f>SUM(E97:I97)</f>
        <v>431</v>
      </c>
      <c r="M97" s="25">
        <f>SUM(G95,G97,G99)</f>
        <v>196</v>
      </c>
    </row>
    <row r="98" spans="1:13" ht="15.95" customHeight="1" x14ac:dyDescent="0.25">
      <c r="A98" s="58"/>
      <c r="B98" s="111"/>
      <c r="C98" s="109"/>
      <c r="D98" s="30" t="s">
        <v>1</v>
      </c>
      <c r="E98" s="19">
        <f>E97/189*100</f>
        <v>33.862433862433861</v>
      </c>
      <c r="F98" s="19">
        <f>F97/188*100</f>
        <v>37.234042553191486</v>
      </c>
      <c r="G98" s="3">
        <f>G97/196*100</f>
        <v>65.816326530612244</v>
      </c>
      <c r="H98" s="3">
        <f>H97/196*100</f>
        <v>31.632653061224492</v>
      </c>
      <c r="I98" s="19">
        <f>I97/209*100</f>
        <v>50.717703349282296</v>
      </c>
      <c r="J98" s="3">
        <f t="shared" ref="J98" si="29">J97/J94*100</f>
        <v>44.069529652351733</v>
      </c>
      <c r="M98" s="5">
        <f>SUM(H95,H97,H99)</f>
        <v>196</v>
      </c>
    </row>
    <row r="99" spans="1:13" ht="13.5" customHeight="1" x14ac:dyDescent="0.25">
      <c r="A99" s="58"/>
      <c r="B99" s="111"/>
      <c r="C99" s="108" t="s">
        <v>17</v>
      </c>
      <c r="D99" s="30" t="s">
        <v>0</v>
      </c>
      <c r="E99" s="4">
        <v>0</v>
      </c>
      <c r="F99" s="4">
        <v>0</v>
      </c>
      <c r="G99" s="4">
        <v>0</v>
      </c>
      <c r="H99" s="36">
        <v>0</v>
      </c>
      <c r="I99" s="4">
        <v>0</v>
      </c>
      <c r="J99" s="36">
        <f>SUM(E99:I99)</f>
        <v>0</v>
      </c>
      <c r="M99" s="25">
        <f>SUM(I95,I97,I99)</f>
        <v>209</v>
      </c>
    </row>
    <row r="100" spans="1:13" ht="15.95" customHeight="1" x14ac:dyDescent="0.25">
      <c r="A100" s="58"/>
      <c r="B100" s="112"/>
      <c r="C100" s="109"/>
      <c r="D100" s="30" t="s">
        <v>1</v>
      </c>
      <c r="E100" s="3">
        <v>0</v>
      </c>
      <c r="F100" s="3">
        <v>0</v>
      </c>
      <c r="G100" s="3">
        <v>0</v>
      </c>
      <c r="H100" s="3">
        <f>H99/196*100</f>
        <v>0</v>
      </c>
      <c r="I100" s="19">
        <f>I99/209*100</f>
        <v>0</v>
      </c>
      <c r="J100" s="3">
        <f t="shared" ref="J100" si="30">J99/J94*100</f>
        <v>0</v>
      </c>
      <c r="M100" s="26">
        <f>SUM(J96,J98,J100)</f>
        <v>100</v>
      </c>
    </row>
    <row r="101" spans="1:13" ht="15.95" customHeight="1" x14ac:dyDescent="0.25">
      <c r="A101" s="58"/>
      <c r="B101" s="110" t="s">
        <v>38</v>
      </c>
      <c r="C101" s="108" t="s">
        <v>15</v>
      </c>
      <c r="D101" s="30" t="s">
        <v>0</v>
      </c>
      <c r="E101" s="4">
        <v>126</v>
      </c>
      <c r="F101" s="4">
        <v>143</v>
      </c>
      <c r="G101" s="4">
        <v>124</v>
      </c>
      <c r="H101" s="36">
        <v>131</v>
      </c>
      <c r="I101" s="4">
        <v>104</v>
      </c>
      <c r="J101" s="36">
        <f>SUM(E101:I101)</f>
        <v>628</v>
      </c>
      <c r="M101" s="25">
        <f>SUM(E101,E103,E105)</f>
        <v>189</v>
      </c>
    </row>
    <row r="102" spans="1:13" ht="15.95" customHeight="1" x14ac:dyDescent="0.25">
      <c r="A102" s="58"/>
      <c r="B102" s="111"/>
      <c r="C102" s="109"/>
      <c r="D102" s="30" t="s">
        <v>1</v>
      </c>
      <c r="E102" s="19">
        <f>E101/189*100</f>
        <v>66.666666666666657</v>
      </c>
      <c r="F102" s="19">
        <f>F101/188*100</f>
        <v>76.063829787234042</v>
      </c>
      <c r="G102" s="3">
        <f>G101/196*100</f>
        <v>63.265306122448983</v>
      </c>
      <c r="H102" s="3">
        <f>H101/196*100</f>
        <v>66.83673469387756</v>
      </c>
      <c r="I102" s="19">
        <f>I101/209*100</f>
        <v>49.760765550239235</v>
      </c>
      <c r="J102" s="3">
        <f t="shared" ref="J102" si="31">J101/J94*100</f>
        <v>64.212678936605315</v>
      </c>
      <c r="M102" s="25">
        <f>SUM(F101,F103,F105)</f>
        <v>188</v>
      </c>
    </row>
    <row r="103" spans="1:13" ht="15.95" customHeight="1" x14ac:dyDescent="0.25">
      <c r="A103" s="58"/>
      <c r="B103" s="111"/>
      <c r="C103" s="108" t="s">
        <v>16</v>
      </c>
      <c r="D103" s="30" t="s">
        <v>0</v>
      </c>
      <c r="E103" s="4">
        <v>63</v>
      </c>
      <c r="F103" s="4">
        <v>45</v>
      </c>
      <c r="G103" s="4">
        <v>72</v>
      </c>
      <c r="H103" s="36">
        <v>65</v>
      </c>
      <c r="I103" s="4">
        <v>105</v>
      </c>
      <c r="J103" s="36">
        <f>SUM(E103:I103)</f>
        <v>350</v>
      </c>
      <c r="M103" s="25">
        <f>SUM(G101,G103,G105)</f>
        <v>196</v>
      </c>
    </row>
    <row r="104" spans="1:13" ht="15.95" customHeight="1" x14ac:dyDescent="0.25">
      <c r="A104" s="58"/>
      <c r="B104" s="111"/>
      <c r="C104" s="109"/>
      <c r="D104" s="30" t="s">
        <v>1</v>
      </c>
      <c r="E104" s="19">
        <f>E103/189*100</f>
        <v>33.333333333333329</v>
      </c>
      <c r="F104" s="19">
        <f>F103/188*100</f>
        <v>23.936170212765958</v>
      </c>
      <c r="G104" s="3">
        <f>G103/196*100</f>
        <v>36.734693877551024</v>
      </c>
      <c r="H104" s="3">
        <f>H103/196*100</f>
        <v>33.163265306122447</v>
      </c>
      <c r="I104" s="19">
        <f>I103/209*100</f>
        <v>50.239234449760758</v>
      </c>
      <c r="J104" s="3">
        <f t="shared" ref="J104" si="32">J103/J94*100</f>
        <v>35.787321063394685</v>
      </c>
      <c r="M104" s="5">
        <f>SUM(H101,H103,H105)</f>
        <v>196</v>
      </c>
    </row>
    <row r="105" spans="1:13" ht="14.25" customHeight="1" x14ac:dyDescent="0.25">
      <c r="A105" s="58"/>
      <c r="B105" s="111"/>
      <c r="C105" s="108" t="s">
        <v>17</v>
      </c>
      <c r="D105" s="30" t="s">
        <v>0</v>
      </c>
      <c r="E105" s="4">
        <v>0</v>
      </c>
      <c r="F105" s="4">
        <v>0</v>
      </c>
      <c r="G105" s="4">
        <v>0</v>
      </c>
      <c r="H105" s="36">
        <v>0</v>
      </c>
      <c r="I105" s="4">
        <v>0</v>
      </c>
      <c r="J105" s="36">
        <f>SUM(E105:I105)</f>
        <v>0</v>
      </c>
      <c r="M105" s="25">
        <f>SUM(I101,I103,I105)</f>
        <v>209</v>
      </c>
    </row>
    <row r="106" spans="1:13" ht="14.25" customHeight="1" x14ac:dyDescent="0.25">
      <c r="A106" s="58"/>
      <c r="B106" s="112"/>
      <c r="C106" s="109"/>
      <c r="D106" s="30" t="s">
        <v>1</v>
      </c>
      <c r="E106" s="3">
        <v>0</v>
      </c>
      <c r="F106" s="19">
        <f>F105/188*100</f>
        <v>0</v>
      </c>
      <c r="G106" s="3">
        <f>G105/196*100</f>
        <v>0</v>
      </c>
      <c r="H106" s="3">
        <f>H105/196*100</f>
        <v>0</v>
      </c>
      <c r="I106" s="19">
        <f>I105/209*100</f>
        <v>0</v>
      </c>
      <c r="J106" s="3">
        <f t="shared" ref="J106" si="33">J105/J94*100</f>
        <v>0</v>
      </c>
      <c r="M106" s="26">
        <f>SUM(J102,J104,J106)</f>
        <v>100</v>
      </c>
    </row>
    <row r="107" spans="1:13" ht="15.95" customHeight="1" x14ac:dyDescent="0.25">
      <c r="A107" s="58"/>
      <c r="B107" s="110" t="s">
        <v>39</v>
      </c>
      <c r="C107" s="108" t="s">
        <v>15</v>
      </c>
      <c r="D107" s="30" t="s">
        <v>0</v>
      </c>
      <c r="E107" s="4">
        <v>124</v>
      </c>
      <c r="F107" s="4">
        <v>116</v>
      </c>
      <c r="G107" s="4">
        <v>71</v>
      </c>
      <c r="H107" s="33">
        <v>107</v>
      </c>
      <c r="I107" s="4">
        <v>114</v>
      </c>
      <c r="J107" s="36">
        <f>SUM(E107:I107)</f>
        <v>532</v>
      </c>
      <c r="M107" s="25">
        <f>SUM(E107,E109,E111)</f>
        <v>189</v>
      </c>
    </row>
    <row r="108" spans="1:13" ht="15.95" customHeight="1" x14ac:dyDescent="0.25">
      <c r="A108" s="58"/>
      <c r="B108" s="111"/>
      <c r="C108" s="109"/>
      <c r="D108" s="30" t="s">
        <v>1</v>
      </c>
      <c r="E108" s="19">
        <f>E107/189*100</f>
        <v>65.608465608465607</v>
      </c>
      <c r="F108" s="19">
        <f>F107/188*100</f>
        <v>61.702127659574465</v>
      </c>
      <c r="G108" s="3">
        <f>G107/196*100</f>
        <v>36.224489795918366</v>
      </c>
      <c r="H108" s="3">
        <f>H107/196*100</f>
        <v>54.591836734693878</v>
      </c>
      <c r="I108" s="19">
        <f>I107/209*100</f>
        <v>54.54545454545454</v>
      </c>
      <c r="J108" s="3">
        <f t="shared" ref="J108" si="34">J107/J94*100</f>
        <v>54.396728016359916</v>
      </c>
      <c r="M108" s="25">
        <f>SUM(F107,F109,F111)</f>
        <v>188</v>
      </c>
    </row>
    <row r="109" spans="1:13" ht="15.95" customHeight="1" x14ac:dyDescent="0.25">
      <c r="A109" s="58"/>
      <c r="B109" s="111"/>
      <c r="C109" s="108" t="s">
        <v>16</v>
      </c>
      <c r="D109" s="30" t="s">
        <v>0</v>
      </c>
      <c r="E109" s="4">
        <v>65</v>
      </c>
      <c r="F109" s="4">
        <v>72</v>
      </c>
      <c r="G109" s="4">
        <v>125</v>
      </c>
      <c r="H109" s="33">
        <v>89</v>
      </c>
      <c r="I109" s="4">
        <v>95</v>
      </c>
      <c r="J109" s="36">
        <f>SUM(E109:I109)</f>
        <v>446</v>
      </c>
      <c r="M109" s="25">
        <f>SUM(G107,G109,G111)</f>
        <v>196</v>
      </c>
    </row>
    <row r="110" spans="1:13" ht="15.95" customHeight="1" x14ac:dyDescent="0.25">
      <c r="A110" s="58"/>
      <c r="B110" s="111"/>
      <c r="C110" s="109"/>
      <c r="D110" s="30" t="s">
        <v>1</v>
      </c>
      <c r="E110" s="19">
        <f>E109/189*100</f>
        <v>34.391534391534393</v>
      </c>
      <c r="F110" s="19">
        <f>F109/188*100</f>
        <v>38.297872340425535</v>
      </c>
      <c r="G110" s="3">
        <f>G109/196*100</f>
        <v>63.775510204081634</v>
      </c>
      <c r="H110" s="3">
        <f>H109/196*100</f>
        <v>45.408163265306122</v>
      </c>
      <c r="I110" s="19">
        <f>I109/209*100</f>
        <v>45.454545454545453</v>
      </c>
      <c r="J110" s="3">
        <f t="shared" ref="J110" si="35">J109/J94*100</f>
        <v>45.603271983640084</v>
      </c>
      <c r="M110" s="5">
        <f>SUM(H107,H109,H111)</f>
        <v>196</v>
      </c>
    </row>
    <row r="111" spans="1:13" ht="12.75" customHeight="1" x14ac:dyDescent="0.25">
      <c r="A111" s="58"/>
      <c r="B111" s="111"/>
      <c r="C111" s="108" t="s">
        <v>17</v>
      </c>
      <c r="D111" s="30" t="s">
        <v>0</v>
      </c>
      <c r="E111" s="4">
        <v>0</v>
      </c>
      <c r="F111" s="4">
        <v>0</v>
      </c>
      <c r="G111" s="4">
        <v>0</v>
      </c>
      <c r="H111" s="33">
        <v>0</v>
      </c>
      <c r="I111" s="4">
        <v>0</v>
      </c>
      <c r="J111" s="36">
        <f>SUM(E111:I111)</f>
        <v>0</v>
      </c>
      <c r="M111" s="25">
        <f>SUM(I107,I109,I111)</f>
        <v>209</v>
      </c>
    </row>
    <row r="112" spans="1:13" ht="15.75" customHeight="1" x14ac:dyDescent="0.25">
      <c r="A112" s="58"/>
      <c r="B112" s="112"/>
      <c r="C112" s="109"/>
      <c r="D112" s="30" t="s">
        <v>1</v>
      </c>
      <c r="E112" s="3">
        <v>0</v>
      </c>
      <c r="F112" s="19">
        <f>F111/188*100</f>
        <v>0</v>
      </c>
      <c r="G112" s="3">
        <f>G111/196*100</f>
        <v>0</v>
      </c>
      <c r="H112" s="3">
        <f>H111/196*100</f>
        <v>0</v>
      </c>
      <c r="I112" s="19">
        <f>I111/209*100</f>
        <v>0</v>
      </c>
      <c r="J112" s="3">
        <f t="shared" ref="J112" si="36">J111/J94*100</f>
        <v>0</v>
      </c>
      <c r="M112" s="26">
        <f>SUM(J108,J110,J112)</f>
        <v>100</v>
      </c>
    </row>
    <row r="113" spans="1:13" ht="15.95" customHeight="1" x14ac:dyDescent="0.25">
      <c r="A113" s="58"/>
      <c r="B113" s="105" t="s">
        <v>27</v>
      </c>
      <c r="C113" s="108" t="s">
        <v>15</v>
      </c>
      <c r="D113" s="32" t="s">
        <v>0</v>
      </c>
      <c r="E113" s="4">
        <v>67</v>
      </c>
      <c r="F113" s="4">
        <v>146</v>
      </c>
      <c r="G113" s="4">
        <v>68</v>
      </c>
      <c r="H113" s="36"/>
      <c r="I113" s="4"/>
      <c r="J113" s="36">
        <f>SUM(E113:I113)</f>
        <v>281</v>
      </c>
      <c r="M113" s="25">
        <f>SUM(E113,E115,E117)</f>
        <v>189</v>
      </c>
    </row>
    <row r="114" spans="1:13" ht="15.95" customHeight="1" x14ac:dyDescent="0.25">
      <c r="A114" s="58"/>
      <c r="B114" s="106"/>
      <c r="C114" s="109"/>
      <c r="D114" s="30" t="s">
        <v>1</v>
      </c>
      <c r="E114" s="19">
        <f>E113/189*100</f>
        <v>35.449735449735449</v>
      </c>
      <c r="F114" s="19">
        <f>F113/188*100</f>
        <v>77.659574468085097</v>
      </c>
      <c r="G114" s="3">
        <f>G113/196*100</f>
        <v>34.693877551020407</v>
      </c>
      <c r="H114" s="3"/>
      <c r="I114" s="3"/>
      <c r="J114" s="3">
        <f>J113/573*100</f>
        <v>49.040139616055846</v>
      </c>
      <c r="M114" s="25">
        <f>SUM(F113,F115,F117)</f>
        <v>188</v>
      </c>
    </row>
    <row r="115" spans="1:13" ht="15.95" customHeight="1" x14ac:dyDescent="0.25">
      <c r="A115" s="58"/>
      <c r="B115" s="106"/>
      <c r="C115" s="108" t="s">
        <v>16</v>
      </c>
      <c r="D115" s="30" t="s">
        <v>0</v>
      </c>
      <c r="E115" s="4">
        <v>122</v>
      </c>
      <c r="F115" s="4">
        <v>42</v>
      </c>
      <c r="G115" s="4">
        <v>128</v>
      </c>
      <c r="H115" s="4"/>
      <c r="I115" s="4"/>
      <c r="J115" s="36">
        <f>SUM(E115:I115)</f>
        <v>292</v>
      </c>
      <c r="M115" s="25">
        <f>SUM(G113,G115,G117)</f>
        <v>196</v>
      </c>
    </row>
    <row r="116" spans="1:13" ht="15.95" customHeight="1" x14ac:dyDescent="0.25">
      <c r="A116" s="58"/>
      <c r="B116" s="106"/>
      <c r="C116" s="109"/>
      <c r="D116" s="30" t="s">
        <v>1</v>
      </c>
      <c r="E116" s="19">
        <f>E115/189*100</f>
        <v>64.550264550264544</v>
      </c>
      <c r="F116" s="19">
        <f>F115/188*100</f>
        <v>22.340425531914892</v>
      </c>
      <c r="G116" s="3">
        <f>G115/196*100</f>
        <v>65.306122448979593</v>
      </c>
      <c r="H116" s="3"/>
      <c r="I116" s="3"/>
      <c r="J116" s="3">
        <f>J115/573*100</f>
        <v>50.959860383944154</v>
      </c>
      <c r="M116" s="5">
        <f>SUM(H113,H115,H117)</f>
        <v>0</v>
      </c>
    </row>
    <row r="117" spans="1:13" ht="13.5" customHeight="1" x14ac:dyDescent="0.25">
      <c r="A117" s="58"/>
      <c r="B117" s="106"/>
      <c r="C117" s="108" t="s">
        <v>17</v>
      </c>
      <c r="D117" s="30" t="s">
        <v>0</v>
      </c>
      <c r="E117" s="4">
        <v>0</v>
      </c>
      <c r="F117" s="4">
        <v>0</v>
      </c>
      <c r="G117" s="4"/>
      <c r="H117" s="4"/>
      <c r="I117" s="4"/>
      <c r="J117" s="36">
        <f>SUM(E117:I117)</f>
        <v>0</v>
      </c>
      <c r="M117" s="25">
        <f>SUM(I113,I115,I117)</f>
        <v>0</v>
      </c>
    </row>
    <row r="118" spans="1:13" ht="15.95" customHeight="1" x14ac:dyDescent="0.25">
      <c r="A118" s="58"/>
      <c r="B118" s="107"/>
      <c r="C118" s="109"/>
      <c r="D118" s="30" t="s">
        <v>1</v>
      </c>
      <c r="E118" s="19">
        <f>E117/189*100</f>
        <v>0</v>
      </c>
      <c r="F118" s="3">
        <v>0</v>
      </c>
      <c r="G118" s="3">
        <f>G117/196*100</f>
        <v>0</v>
      </c>
      <c r="H118" s="3"/>
      <c r="I118" s="3"/>
      <c r="J118" s="3">
        <f>J117/573*100</f>
        <v>0</v>
      </c>
      <c r="M118" s="26">
        <f>SUM(J114,J116,J118)</f>
        <v>100</v>
      </c>
    </row>
    <row r="119" spans="1:13" ht="15.95" customHeight="1" x14ac:dyDescent="0.25">
      <c r="A119" s="58"/>
      <c r="B119" s="105" t="s">
        <v>28</v>
      </c>
      <c r="C119" s="108" t="s">
        <v>15</v>
      </c>
      <c r="D119" s="30" t="s">
        <v>0</v>
      </c>
      <c r="E119" s="4">
        <v>82</v>
      </c>
      <c r="F119" s="4">
        <v>136</v>
      </c>
      <c r="G119" s="4">
        <v>66</v>
      </c>
      <c r="H119" s="36"/>
      <c r="I119" s="4"/>
      <c r="J119" s="36">
        <f>SUM(E119:I119)</f>
        <v>284</v>
      </c>
      <c r="M119" s="25">
        <f>SUM(E119,E121,E123)</f>
        <v>189</v>
      </c>
    </row>
    <row r="120" spans="1:13" ht="15.95" customHeight="1" x14ac:dyDescent="0.25">
      <c r="A120" s="58"/>
      <c r="B120" s="106"/>
      <c r="C120" s="109"/>
      <c r="D120" s="30" t="s">
        <v>1</v>
      </c>
      <c r="E120" s="19">
        <f>E119/189*100</f>
        <v>43.386243386243386</v>
      </c>
      <c r="F120" s="19">
        <f>F119/188*100</f>
        <v>72.340425531914903</v>
      </c>
      <c r="G120" s="3">
        <f>G119/196*100</f>
        <v>33.673469387755098</v>
      </c>
      <c r="H120" s="3"/>
      <c r="I120" s="3"/>
      <c r="J120" s="3">
        <f>J119/573*100</f>
        <v>49.563699825479929</v>
      </c>
      <c r="M120" s="25">
        <f>SUM(F119,F121,F123)</f>
        <v>188</v>
      </c>
    </row>
    <row r="121" spans="1:13" ht="15.95" customHeight="1" x14ac:dyDescent="0.25">
      <c r="A121" s="58"/>
      <c r="B121" s="106"/>
      <c r="C121" s="108" t="s">
        <v>16</v>
      </c>
      <c r="D121" s="30" t="s">
        <v>0</v>
      </c>
      <c r="E121" s="4">
        <v>107</v>
      </c>
      <c r="F121" s="4">
        <v>52</v>
      </c>
      <c r="G121" s="4">
        <v>130</v>
      </c>
      <c r="H121" s="4"/>
      <c r="I121" s="4"/>
      <c r="J121" s="36">
        <f>SUM(E121:I121)</f>
        <v>289</v>
      </c>
      <c r="M121" s="25">
        <f>SUM(G119,G121,G123)</f>
        <v>196</v>
      </c>
    </row>
    <row r="122" spans="1:13" ht="15.95" customHeight="1" x14ac:dyDescent="0.25">
      <c r="A122" s="58"/>
      <c r="B122" s="106"/>
      <c r="C122" s="109"/>
      <c r="D122" s="30" t="s">
        <v>1</v>
      </c>
      <c r="E122" s="19">
        <f>E121/189*100</f>
        <v>56.613756613756614</v>
      </c>
      <c r="F122" s="19">
        <f>F121/188*100</f>
        <v>27.659574468085108</v>
      </c>
      <c r="G122" s="3">
        <f>G121/196*100</f>
        <v>66.326530612244895</v>
      </c>
      <c r="H122" s="3"/>
      <c r="I122" s="3"/>
      <c r="J122" s="3">
        <f>J121/573*100</f>
        <v>50.436300174520063</v>
      </c>
      <c r="M122" s="5">
        <f>SUM(H119,H121,H123)</f>
        <v>0</v>
      </c>
    </row>
    <row r="123" spans="1:13" ht="13.5" customHeight="1" x14ac:dyDescent="0.25">
      <c r="A123" s="58"/>
      <c r="B123" s="106"/>
      <c r="C123" s="108" t="s">
        <v>17</v>
      </c>
      <c r="D123" s="30" t="s">
        <v>0</v>
      </c>
      <c r="E123" s="4">
        <v>0</v>
      </c>
      <c r="F123" s="4">
        <v>0</v>
      </c>
      <c r="G123" s="4">
        <v>0</v>
      </c>
      <c r="H123" s="4"/>
      <c r="I123" s="4"/>
      <c r="J123" s="36">
        <f>SUM(E123:I123)</f>
        <v>0</v>
      </c>
      <c r="M123" s="25">
        <f>SUM(I119,I121,I123)</f>
        <v>0</v>
      </c>
    </row>
    <row r="124" spans="1:13" ht="15.95" customHeight="1" x14ac:dyDescent="0.25">
      <c r="A124" s="58"/>
      <c r="B124" s="107"/>
      <c r="C124" s="109"/>
      <c r="D124" s="30" t="s">
        <v>1</v>
      </c>
      <c r="E124" s="19">
        <f>E123/189*100</f>
        <v>0</v>
      </c>
      <c r="F124" s="3">
        <v>0</v>
      </c>
      <c r="G124" s="3">
        <f>G123/196*100</f>
        <v>0</v>
      </c>
      <c r="H124" s="3"/>
      <c r="I124" s="3"/>
      <c r="J124" s="3">
        <f>J123/573*100</f>
        <v>0</v>
      </c>
      <c r="M124" s="26">
        <f>SUM(J120,J122,J124)</f>
        <v>100</v>
      </c>
    </row>
    <row r="125" spans="1:13" ht="15.95" customHeight="1" x14ac:dyDescent="0.25">
      <c r="A125" s="58"/>
      <c r="B125" s="105" t="s">
        <v>52</v>
      </c>
      <c r="C125" s="108" t="s">
        <v>15</v>
      </c>
      <c r="D125" s="32" t="s">
        <v>0</v>
      </c>
      <c r="E125" s="15">
        <v>122</v>
      </c>
      <c r="F125" s="16">
        <v>127</v>
      </c>
      <c r="G125" s="16">
        <v>68</v>
      </c>
      <c r="H125" s="3"/>
      <c r="I125" s="3"/>
      <c r="J125" s="36">
        <f>SUM(E125:I125)</f>
        <v>317</v>
      </c>
      <c r="M125" s="25">
        <f>SUM(E125,E127,E129)</f>
        <v>189</v>
      </c>
    </row>
    <row r="126" spans="1:13" ht="15.95" customHeight="1" x14ac:dyDescent="0.25">
      <c r="A126" s="58"/>
      <c r="B126" s="106"/>
      <c r="C126" s="109"/>
      <c r="D126" s="30" t="s">
        <v>1</v>
      </c>
      <c r="E126" s="19">
        <f>E125/189*100</f>
        <v>64.550264550264544</v>
      </c>
      <c r="F126" s="19">
        <f>F125/188*100</f>
        <v>67.553191489361694</v>
      </c>
      <c r="G126" s="3">
        <f>G125/196*100</f>
        <v>34.693877551020407</v>
      </c>
      <c r="H126" s="3"/>
      <c r="I126" s="3"/>
      <c r="J126" s="3">
        <f>J125/573*100</f>
        <v>55.322862129144859</v>
      </c>
      <c r="M126" s="25">
        <f>SUM(F125,F127,F129)</f>
        <v>188</v>
      </c>
    </row>
    <row r="127" spans="1:13" ht="15.95" customHeight="1" x14ac:dyDescent="0.25">
      <c r="A127" s="58"/>
      <c r="B127" s="106"/>
      <c r="C127" s="108" t="s">
        <v>16</v>
      </c>
      <c r="D127" s="30" t="s">
        <v>0</v>
      </c>
      <c r="E127" s="16">
        <v>64</v>
      </c>
      <c r="F127" s="16">
        <v>61</v>
      </c>
      <c r="G127" s="16">
        <v>128</v>
      </c>
      <c r="H127" s="3"/>
      <c r="I127" s="3"/>
      <c r="J127" s="36">
        <f>SUM(E127:I127)</f>
        <v>253</v>
      </c>
      <c r="M127" s="25">
        <f>SUM(G125,G127,G129)</f>
        <v>196</v>
      </c>
    </row>
    <row r="128" spans="1:13" ht="15.95" customHeight="1" x14ac:dyDescent="0.25">
      <c r="A128" s="58"/>
      <c r="B128" s="106"/>
      <c r="C128" s="109"/>
      <c r="D128" s="30" t="s">
        <v>1</v>
      </c>
      <c r="E128" s="19">
        <f>E127/189*100</f>
        <v>33.862433862433861</v>
      </c>
      <c r="F128" s="19">
        <f>F127/188*100</f>
        <v>32.446808510638299</v>
      </c>
      <c r="G128" s="3">
        <f>G127/196*100</f>
        <v>65.306122448979593</v>
      </c>
      <c r="H128" s="3"/>
      <c r="I128" s="3"/>
      <c r="J128" s="3">
        <f>J127/573*100</f>
        <v>44.153577661431065</v>
      </c>
      <c r="M128" s="5">
        <f>SUM(H125,H127,H129)</f>
        <v>0</v>
      </c>
    </row>
    <row r="129" spans="1:13" ht="15.95" customHeight="1" x14ac:dyDescent="0.25">
      <c r="A129" s="58"/>
      <c r="B129" s="106"/>
      <c r="C129" s="108" t="s">
        <v>17</v>
      </c>
      <c r="D129" s="30" t="s">
        <v>0</v>
      </c>
      <c r="E129" s="16">
        <v>3</v>
      </c>
      <c r="F129" s="16">
        <v>0</v>
      </c>
      <c r="G129" s="16">
        <v>0</v>
      </c>
      <c r="H129" s="3"/>
      <c r="I129" s="3"/>
      <c r="J129" s="36">
        <f>SUM(E129:I129)</f>
        <v>3</v>
      </c>
      <c r="M129" s="25">
        <f>SUM(I125,I127,I129)</f>
        <v>0</v>
      </c>
    </row>
    <row r="130" spans="1:13" ht="15.95" customHeight="1" x14ac:dyDescent="0.25">
      <c r="A130" s="58"/>
      <c r="B130" s="106"/>
      <c r="C130" s="109"/>
      <c r="D130" s="30" t="s">
        <v>1</v>
      </c>
      <c r="E130" s="19">
        <f>E129/189*100</f>
        <v>1.5873015873015872</v>
      </c>
      <c r="F130" s="19">
        <f>F129/188*100</f>
        <v>0</v>
      </c>
      <c r="G130" s="3">
        <f>G129/196*100</f>
        <v>0</v>
      </c>
      <c r="H130" s="3"/>
      <c r="I130" s="3"/>
      <c r="J130" s="3">
        <f>J129/573*100</f>
        <v>0.52356020942408377</v>
      </c>
      <c r="M130" s="26">
        <f>SUM(J126,J128,J130)</f>
        <v>100.00000000000001</v>
      </c>
    </row>
    <row r="131" spans="1:13" ht="15.95" customHeight="1" x14ac:dyDescent="0.25">
      <c r="A131" s="58"/>
      <c r="B131" s="106" t="s">
        <v>29</v>
      </c>
      <c r="C131" s="108" t="s">
        <v>15</v>
      </c>
      <c r="D131" s="32" t="s">
        <v>0</v>
      </c>
      <c r="E131" s="15">
        <v>122</v>
      </c>
      <c r="F131" s="16">
        <v>120</v>
      </c>
      <c r="G131" s="16">
        <v>68</v>
      </c>
      <c r="H131" s="3"/>
      <c r="I131" s="3"/>
      <c r="J131" s="36">
        <f>SUM(E131:I131)</f>
        <v>310</v>
      </c>
      <c r="M131" s="25">
        <f>SUM(E131,E133,E135)</f>
        <v>189</v>
      </c>
    </row>
    <row r="132" spans="1:13" ht="15.95" customHeight="1" x14ac:dyDescent="0.25">
      <c r="A132" s="58"/>
      <c r="B132" s="106"/>
      <c r="C132" s="109"/>
      <c r="D132" s="30" t="s">
        <v>1</v>
      </c>
      <c r="E132" s="19">
        <f>E131/189*100</f>
        <v>64.550264550264544</v>
      </c>
      <c r="F132" s="19">
        <f>F131/188*100</f>
        <v>63.829787234042556</v>
      </c>
      <c r="G132" s="3">
        <f>G131/196*100</f>
        <v>34.693877551020407</v>
      </c>
      <c r="H132" s="3"/>
      <c r="I132" s="3"/>
      <c r="J132" s="3">
        <f>J131/573*100</f>
        <v>54.10122164048866</v>
      </c>
      <c r="M132" s="25">
        <f>SUM(F131,F133,F135)</f>
        <v>188</v>
      </c>
    </row>
    <row r="133" spans="1:13" ht="15.95" customHeight="1" x14ac:dyDescent="0.25">
      <c r="A133" s="58"/>
      <c r="B133" s="106"/>
      <c r="C133" s="108" t="s">
        <v>16</v>
      </c>
      <c r="D133" s="30" t="s">
        <v>0</v>
      </c>
      <c r="E133" s="16">
        <v>64</v>
      </c>
      <c r="F133" s="16">
        <v>68</v>
      </c>
      <c r="G133" s="16">
        <v>128</v>
      </c>
      <c r="H133" s="3"/>
      <c r="I133" s="3"/>
      <c r="J133" s="36">
        <f>SUM(E133:I133)</f>
        <v>260</v>
      </c>
      <c r="M133" s="25">
        <f>SUM(G131,G133,G135)</f>
        <v>196</v>
      </c>
    </row>
    <row r="134" spans="1:13" ht="15.95" customHeight="1" x14ac:dyDescent="0.25">
      <c r="A134" s="58"/>
      <c r="B134" s="106"/>
      <c r="C134" s="109"/>
      <c r="D134" s="30" t="s">
        <v>1</v>
      </c>
      <c r="E134" s="19">
        <f>E133/189*100</f>
        <v>33.862433862433861</v>
      </c>
      <c r="F134" s="19">
        <f>F133/188*100</f>
        <v>36.170212765957451</v>
      </c>
      <c r="G134" s="3">
        <f>G133/196*100</f>
        <v>65.306122448979593</v>
      </c>
      <c r="H134" s="3"/>
      <c r="I134" s="3"/>
      <c r="J134" s="3">
        <f>J133/573*100</f>
        <v>45.375218150087257</v>
      </c>
      <c r="M134" s="5">
        <f>SUM(H131,H133,H135)</f>
        <v>0</v>
      </c>
    </row>
    <row r="135" spans="1:13" ht="13.5" customHeight="1" x14ac:dyDescent="0.25">
      <c r="A135" s="58"/>
      <c r="B135" s="106"/>
      <c r="C135" s="108" t="s">
        <v>17</v>
      </c>
      <c r="D135" s="30" t="s">
        <v>0</v>
      </c>
      <c r="E135" s="16">
        <v>3</v>
      </c>
      <c r="F135" s="16">
        <v>0</v>
      </c>
      <c r="G135" s="16">
        <v>0</v>
      </c>
      <c r="H135" s="3"/>
      <c r="I135" s="3"/>
      <c r="J135" s="36">
        <f>SUM(E135:I135)</f>
        <v>3</v>
      </c>
      <c r="M135" s="25">
        <f>SUM(I131,I133,I135)</f>
        <v>0</v>
      </c>
    </row>
    <row r="136" spans="1:13" ht="15.95" customHeight="1" x14ac:dyDescent="0.25">
      <c r="A136" s="58"/>
      <c r="B136" s="107"/>
      <c r="C136" s="109"/>
      <c r="D136" s="30" t="s">
        <v>1</v>
      </c>
      <c r="E136" s="19">
        <f>E135/189*100</f>
        <v>1.5873015873015872</v>
      </c>
      <c r="F136" s="3">
        <v>0</v>
      </c>
      <c r="G136" s="3">
        <f>G135/196*100</f>
        <v>0</v>
      </c>
      <c r="H136" s="3"/>
      <c r="I136" s="3"/>
      <c r="J136" s="3">
        <f>J135/573*100</f>
        <v>0.52356020942408377</v>
      </c>
      <c r="M136" s="26">
        <f>SUM(J132,J134,J136)</f>
        <v>100</v>
      </c>
    </row>
    <row r="137" spans="1:13" ht="15.95" customHeight="1" x14ac:dyDescent="0.25">
      <c r="A137" s="58"/>
      <c r="B137" s="105" t="s">
        <v>30</v>
      </c>
      <c r="C137" s="108" t="s">
        <v>15</v>
      </c>
      <c r="D137" s="32" t="s">
        <v>0</v>
      </c>
      <c r="E137" s="7">
        <v>120</v>
      </c>
      <c r="F137" s="4">
        <v>120</v>
      </c>
      <c r="G137" s="4">
        <v>87</v>
      </c>
      <c r="H137" s="33"/>
      <c r="I137" s="4"/>
      <c r="J137" s="36">
        <f>SUM(E137:I137)</f>
        <v>327</v>
      </c>
      <c r="M137" s="25">
        <f>SUM(E137,E139,E141)</f>
        <v>189</v>
      </c>
    </row>
    <row r="138" spans="1:13" ht="15.95" customHeight="1" x14ac:dyDescent="0.25">
      <c r="A138" s="58"/>
      <c r="B138" s="106"/>
      <c r="C138" s="109"/>
      <c r="D138" s="30" t="s">
        <v>1</v>
      </c>
      <c r="E138" s="19">
        <f>E137/189*100</f>
        <v>63.492063492063487</v>
      </c>
      <c r="F138" s="19">
        <f>F137/188*100</f>
        <v>63.829787234042556</v>
      </c>
      <c r="G138" s="3">
        <f>G137/196*100</f>
        <v>44.387755102040813</v>
      </c>
      <c r="H138" s="3"/>
      <c r="I138" s="3"/>
      <c r="J138" s="3">
        <f>J137/573*100</f>
        <v>57.068062827225127</v>
      </c>
      <c r="M138" s="25">
        <f>SUM(F137,F139,F141)</f>
        <v>188</v>
      </c>
    </row>
    <row r="139" spans="1:13" ht="15.95" customHeight="1" x14ac:dyDescent="0.25">
      <c r="A139" s="58"/>
      <c r="B139" s="106"/>
      <c r="C139" s="108" t="s">
        <v>16</v>
      </c>
      <c r="D139" s="30" t="s">
        <v>0</v>
      </c>
      <c r="E139" s="4">
        <v>69</v>
      </c>
      <c r="F139" s="4">
        <v>68</v>
      </c>
      <c r="G139" s="4">
        <v>109</v>
      </c>
      <c r="H139" s="33"/>
      <c r="I139" s="4"/>
      <c r="J139" s="36">
        <f>SUM(E139:I139)</f>
        <v>246</v>
      </c>
      <c r="M139" s="25">
        <f>SUM(G137,G139,G141)</f>
        <v>196</v>
      </c>
    </row>
    <row r="140" spans="1:13" ht="15.95" customHeight="1" x14ac:dyDescent="0.25">
      <c r="A140" s="58"/>
      <c r="B140" s="106"/>
      <c r="C140" s="109"/>
      <c r="D140" s="30" t="s">
        <v>1</v>
      </c>
      <c r="E140" s="19">
        <f>E139/189*100</f>
        <v>36.507936507936506</v>
      </c>
      <c r="F140" s="19">
        <f>F139/188*100</f>
        <v>36.170212765957451</v>
      </c>
      <c r="G140" s="3">
        <f>G139/196*100</f>
        <v>55.612244897959187</v>
      </c>
      <c r="H140" s="3"/>
      <c r="I140" s="3"/>
      <c r="J140" s="3">
        <f>J139/573*100</f>
        <v>42.931937172774873</v>
      </c>
      <c r="M140" s="5">
        <f>SUM(H137,H139,H141)</f>
        <v>0</v>
      </c>
    </row>
    <row r="141" spans="1:13" ht="12" customHeight="1" x14ac:dyDescent="0.25">
      <c r="A141" s="58"/>
      <c r="B141" s="106"/>
      <c r="C141" s="108" t="s">
        <v>17</v>
      </c>
      <c r="D141" s="30" t="s">
        <v>0</v>
      </c>
      <c r="E141" s="4">
        <v>0</v>
      </c>
      <c r="F141" s="4">
        <v>0</v>
      </c>
      <c r="G141" s="4">
        <v>0</v>
      </c>
      <c r="H141" s="33"/>
      <c r="I141" s="4"/>
      <c r="J141" s="36">
        <f>SUM(E141:I141)</f>
        <v>0</v>
      </c>
      <c r="M141" s="25">
        <f>SUM(I137,I139,I141)</f>
        <v>0</v>
      </c>
    </row>
    <row r="142" spans="1:13" ht="13.5" customHeight="1" x14ac:dyDescent="0.25">
      <c r="A142" s="58"/>
      <c r="B142" s="107"/>
      <c r="C142" s="109"/>
      <c r="D142" s="30" t="s">
        <v>1</v>
      </c>
      <c r="E142" s="19">
        <f>E141/189*100</f>
        <v>0</v>
      </c>
      <c r="F142" s="3">
        <v>0</v>
      </c>
      <c r="G142" s="3">
        <f>G141/196*100</f>
        <v>0</v>
      </c>
      <c r="H142" s="3"/>
      <c r="I142" s="3"/>
      <c r="J142" s="3">
        <f>J141/573*100</f>
        <v>0</v>
      </c>
      <c r="M142" s="26">
        <f>SUM(J138,J140,J142)</f>
        <v>100</v>
      </c>
    </row>
    <row r="143" spans="1:13" ht="18" customHeight="1" x14ac:dyDescent="0.25">
      <c r="A143" s="58"/>
      <c r="B143" s="21"/>
    </row>
    <row r="144" spans="1:13" ht="20.25" customHeight="1" x14ac:dyDescent="0.25">
      <c r="A144" s="58"/>
      <c r="B144" s="113" t="s">
        <v>79</v>
      </c>
      <c r="C144" s="114"/>
      <c r="D144" s="115"/>
      <c r="E144" s="81" t="s">
        <v>2</v>
      </c>
      <c r="F144" s="82"/>
      <c r="G144" s="82"/>
      <c r="H144" s="82"/>
      <c r="I144" s="83"/>
      <c r="J144" s="76" t="s">
        <v>3</v>
      </c>
    </row>
    <row r="145" spans="1:13" ht="18" customHeight="1" x14ac:dyDescent="0.25">
      <c r="A145" s="58"/>
      <c r="B145" s="116"/>
      <c r="C145" s="117"/>
      <c r="D145" s="118"/>
      <c r="E145" s="30">
        <v>1</v>
      </c>
      <c r="F145" s="30">
        <v>2</v>
      </c>
      <c r="G145" s="30">
        <v>3</v>
      </c>
      <c r="H145" s="30">
        <v>4</v>
      </c>
      <c r="I145" s="34">
        <v>5</v>
      </c>
      <c r="J145" s="77"/>
    </row>
    <row r="146" spans="1:13" ht="23.25" customHeight="1" x14ac:dyDescent="0.25">
      <c r="A146" s="58"/>
      <c r="B146" s="119"/>
      <c r="C146" s="120"/>
      <c r="D146" s="121"/>
      <c r="E146" s="34">
        <v>189</v>
      </c>
      <c r="F146" s="34">
        <v>188</v>
      </c>
      <c r="G146" s="34">
        <v>196</v>
      </c>
      <c r="H146" s="34">
        <v>196</v>
      </c>
      <c r="I146" s="34">
        <v>209</v>
      </c>
      <c r="J146" s="36">
        <f>SUM(E146:I146)</f>
        <v>978</v>
      </c>
    </row>
    <row r="147" spans="1:13" ht="23.25" customHeight="1" x14ac:dyDescent="0.25">
      <c r="A147" s="58"/>
      <c r="B147" s="110" t="s">
        <v>41</v>
      </c>
      <c r="C147" s="108" t="s">
        <v>15</v>
      </c>
      <c r="D147" s="30" t="s">
        <v>0</v>
      </c>
      <c r="E147" s="4">
        <v>141</v>
      </c>
      <c r="F147" s="4">
        <v>171</v>
      </c>
      <c r="G147" s="4">
        <v>82</v>
      </c>
      <c r="H147" s="4">
        <v>152</v>
      </c>
      <c r="I147" s="4">
        <v>119</v>
      </c>
      <c r="J147" s="4">
        <f>SUM(E147:I147)</f>
        <v>665</v>
      </c>
      <c r="M147" s="25">
        <f>SUM(E147,E149,E151)</f>
        <v>189</v>
      </c>
    </row>
    <row r="148" spans="1:13" ht="23.25" customHeight="1" x14ac:dyDescent="0.25">
      <c r="A148" s="58"/>
      <c r="B148" s="111"/>
      <c r="C148" s="109"/>
      <c r="D148" s="30" t="s">
        <v>1</v>
      </c>
      <c r="E148" s="19">
        <f>E147/189*100</f>
        <v>74.603174603174608</v>
      </c>
      <c r="F148" s="19">
        <f>F147/188*100</f>
        <v>90.957446808510639</v>
      </c>
      <c r="G148" s="3">
        <f>G147/196*100</f>
        <v>41.836734693877553</v>
      </c>
      <c r="H148" s="3">
        <f>H147/196*100</f>
        <v>77.551020408163268</v>
      </c>
      <c r="I148" s="19">
        <f>I147/209*100</f>
        <v>56.937799043062199</v>
      </c>
      <c r="J148" s="3">
        <f t="shared" ref="J148" si="37">J147/J146*100</f>
        <v>67.995910020449898</v>
      </c>
      <c r="M148" s="25">
        <f>SUM(F147,F149,F151)</f>
        <v>188</v>
      </c>
    </row>
    <row r="149" spans="1:13" ht="23.25" customHeight="1" x14ac:dyDescent="0.25">
      <c r="A149" s="58"/>
      <c r="B149" s="111"/>
      <c r="C149" s="108" t="s">
        <v>16</v>
      </c>
      <c r="D149" s="30" t="s">
        <v>0</v>
      </c>
      <c r="E149" s="4">
        <v>48</v>
      </c>
      <c r="F149" s="4">
        <v>17</v>
      </c>
      <c r="G149" s="4">
        <v>114</v>
      </c>
      <c r="H149" s="36">
        <v>44</v>
      </c>
      <c r="I149" s="4">
        <v>90</v>
      </c>
      <c r="J149" s="4">
        <f>SUM(E149:I149)</f>
        <v>313</v>
      </c>
      <c r="M149" s="25">
        <f>SUM(G147,G149,G151)</f>
        <v>196</v>
      </c>
    </row>
    <row r="150" spans="1:13" ht="23.25" customHeight="1" x14ac:dyDescent="0.25">
      <c r="A150" s="58"/>
      <c r="B150" s="111"/>
      <c r="C150" s="109"/>
      <c r="D150" s="30" t="s">
        <v>1</v>
      </c>
      <c r="E150" s="19">
        <f>E149/189*100</f>
        <v>25.396825396825395</v>
      </c>
      <c r="F150" s="19">
        <f>F149/188*100</f>
        <v>9.0425531914893629</v>
      </c>
      <c r="G150" s="3">
        <f>G149/196*100</f>
        <v>58.163265306122447</v>
      </c>
      <c r="H150" s="3">
        <f>H149/196*100</f>
        <v>22.448979591836736</v>
      </c>
      <c r="I150" s="19">
        <f>I149/209*100</f>
        <v>43.062200956937801</v>
      </c>
      <c r="J150" s="3">
        <f t="shared" ref="J150" si="38">J149/J146*100</f>
        <v>32.004089979550102</v>
      </c>
      <c r="M150" s="5">
        <f>SUM(H147,H149,H151)</f>
        <v>196</v>
      </c>
    </row>
    <row r="151" spans="1:13" ht="23.25" customHeight="1" x14ac:dyDescent="0.25">
      <c r="A151" s="58"/>
      <c r="B151" s="111"/>
      <c r="C151" s="108" t="s">
        <v>17</v>
      </c>
      <c r="D151" s="30" t="s">
        <v>0</v>
      </c>
      <c r="E151" s="4">
        <v>0</v>
      </c>
      <c r="F151" s="4"/>
      <c r="G151" s="4">
        <v>0</v>
      </c>
      <c r="H151" s="36">
        <v>0</v>
      </c>
      <c r="I151" s="4">
        <v>0</v>
      </c>
      <c r="J151" s="4">
        <f>SUM(E151:I151)</f>
        <v>0</v>
      </c>
      <c r="M151" s="25">
        <f>SUM(I147,I149,I151)</f>
        <v>209</v>
      </c>
    </row>
    <row r="152" spans="1:13" ht="23.25" customHeight="1" x14ac:dyDescent="0.25">
      <c r="A152" s="58"/>
      <c r="B152" s="112"/>
      <c r="C152" s="109"/>
      <c r="D152" s="30" t="s">
        <v>1</v>
      </c>
      <c r="E152" s="19">
        <f>E151/189*100</f>
        <v>0</v>
      </c>
      <c r="F152" s="3">
        <v>0</v>
      </c>
      <c r="G152" s="3">
        <f>G151/196*100</f>
        <v>0</v>
      </c>
      <c r="H152" s="3">
        <f>H151/196*100</f>
        <v>0</v>
      </c>
      <c r="I152" s="19">
        <f>I151/209*100</f>
        <v>0</v>
      </c>
      <c r="J152" s="3">
        <f t="shared" ref="J152" si="39">J151/J146*100</f>
        <v>0</v>
      </c>
      <c r="M152" s="26">
        <f>SUM(J148,J150,J152)</f>
        <v>100</v>
      </c>
    </row>
    <row r="153" spans="1:13" ht="23.25" customHeight="1" x14ac:dyDescent="0.25">
      <c r="A153" s="58"/>
      <c r="B153" s="110" t="s">
        <v>42</v>
      </c>
      <c r="C153" s="108" t="s">
        <v>15</v>
      </c>
      <c r="D153" s="30" t="s">
        <v>0</v>
      </c>
      <c r="E153" s="4">
        <v>149</v>
      </c>
      <c r="F153" s="4">
        <v>149</v>
      </c>
      <c r="G153" s="4">
        <v>80</v>
      </c>
      <c r="H153" s="36">
        <v>152</v>
      </c>
      <c r="I153" s="4">
        <v>124</v>
      </c>
      <c r="J153" s="4">
        <f>SUM(E153:I153)</f>
        <v>654</v>
      </c>
      <c r="M153" s="25">
        <f>SUM(E153,E155,E157)</f>
        <v>189</v>
      </c>
    </row>
    <row r="154" spans="1:13" ht="23.25" customHeight="1" x14ac:dyDescent="0.25">
      <c r="A154" s="58"/>
      <c r="B154" s="111"/>
      <c r="C154" s="109"/>
      <c r="D154" s="30" t="s">
        <v>1</v>
      </c>
      <c r="E154" s="19">
        <f>E153/189*100</f>
        <v>78.835978835978835</v>
      </c>
      <c r="F154" s="19">
        <f>F153/188*100</f>
        <v>79.255319148936167</v>
      </c>
      <c r="G154" s="3">
        <f>G153/196*100</f>
        <v>40.816326530612244</v>
      </c>
      <c r="H154" s="3">
        <f>H153/196*100</f>
        <v>77.551020408163268</v>
      </c>
      <c r="I154" s="19">
        <f>I153/209*100</f>
        <v>59.330143540669852</v>
      </c>
      <c r="J154" s="3">
        <f t="shared" ref="J154" si="40">J153/J146*100</f>
        <v>66.871165644171782</v>
      </c>
      <c r="M154" s="25">
        <f>SUM(F153,F155,F157)</f>
        <v>188</v>
      </c>
    </row>
    <row r="155" spans="1:13" ht="23.25" customHeight="1" x14ac:dyDescent="0.25">
      <c r="A155" s="58"/>
      <c r="B155" s="111"/>
      <c r="C155" s="108" t="s">
        <v>16</v>
      </c>
      <c r="D155" s="30" t="s">
        <v>0</v>
      </c>
      <c r="E155" s="4">
        <v>40</v>
      </c>
      <c r="F155" s="4">
        <v>39</v>
      </c>
      <c r="G155" s="4">
        <v>116</v>
      </c>
      <c r="H155" s="36">
        <v>44</v>
      </c>
      <c r="I155" s="4">
        <v>85</v>
      </c>
      <c r="J155" s="4">
        <f>SUM(E155:I155)</f>
        <v>324</v>
      </c>
      <c r="M155" s="25">
        <f>SUM(G153,G155,G157)</f>
        <v>196</v>
      </c>
    </row>
    <row r="156" spans="1:13" ht="23.25" customHeight="1" x14ac:dyDescent="0.25">
      <c r="A156" s="58"/>
      <c r="B156" s="111"/>
      <c r="C156" s="109"/>
      <c r="D156" s="30" t="s">
        <v>1</v>
      </c>
      <c r="E156" s="3">
        <v>10.582010582010582</v>
      </c>
      <c r="F156" s="19">
        <f>F155/188*100</f>
        <v>20.74468085106383</v>
      </c>
      <c r="G156" s="3">
        <f>G155/196*100</f>
        <v>59.183673469387756</v>
      </c>
      <c r="H156" s="3">
        <f>H155/196*100</f>
        <v>22.448979591836736</v>
      </c>
      <c r="I156" s="19">
        <f>I155/209*100</f>
        <v>40.669856459330148</v>
      </c>
      <c r="J156" s="3">
        <f t="shared" ref="J156" si="41">J155/J146*100</f>
        <v>33.128834355828218</v>
      </c>
      <c r="M156" s="5">
        <f>SUM(H153,H155,H157)</f>
        <v>196</v>
      </c>
    </row>
    <row r="157" spans="1:13" ht="23.25" customHeight="1" x14ac:dyDescent="0.25">
      <c r="A157" s="58"/>
      <c r="B157" s="111"/>
      <c r="C157" s="108" t="s">
        <v>17</v>
      </c>
      <c r="D157" s="30" t="s">
        <v>0</v>
      </c>
      <c r="E157" s="4"/>
      <c r="F157" s="4"/>
      <c r="G157" s="4">
        <v>0</v>
      </c>
      <c r="H157" s="36">
        <v>0</v>
      </c>
      <c r="I157" s="4">
        <v>0</v>
      </c>
      <c r="J157" s="4">
        <f>SUM(E157:I157)</f>
        <v>0</v>
      </c>
      <c r="M157" s="25">
        <f>SUM(I153,I155,I157)</f>
        <v>209</v>
      </c>
    </row>
    <row r="158" spans="1:13" ht="23.25" customHeight="1" x14ac:dyDescent="0.25">
      <c r="A158" s="58"/>
      <c r="B158" s="112"/>
      <c r="C158" s="109"/>
      <c r="D158" s="30" t="s">
        <v>1</v>
      </c>
      <c r="E158" s="19">
        <f>E157/189*100</f>
        <v>0</v>
      </c>
      <c r="F158" s="3">
        <v>0</v>
      </c>
      <c r="G158" s="3">
        <v>0</v>
      </c>
      <c r="H158" s="3">
        <f>H157/196*100</f>
        <v>0</v>
      </c>
      <c r="I158" s="19">
        <f>I157/209*100</f>
        <v>0</v>
      </c>
      <c r="J158" s="3">
        <f t="shared" ref="J158" si="42">J157/J146*100</f>
        <v>0</v>
      </c>
      <c r="M158" s="26">
        <f>SUM(J154,J156,J158)</f>
        <v>100</v>
      </c>
    </row>
    <row r="159" spans="1:13" ht="23.25" customHeight="1" x14ac:dyDescent="0.25">
      <c r="A159" s="58"/>
      <c r="B159" s="110" t="s">
        <v>43</v>
      </c>
      <c r="C159" s="108" t="s">
        <v>15</v>
      </c>
      <c r="D159" s="30" t="s">
        <v>0</v>
      </c>
      <c r="E159" s="4">
        <v>151</v>
      </c>
      <c r="F159" s="4">
        <v>142</v>
      </c>
      <c r="G159" s="4">
        <v>73</v>
      </c>
      <c r="H159" s="33">
        <v>154</v>
      </c>
      <c r="I159" s="4">
        <v>131</v>
      </c>
      <c r="J159" s="4">
        <f>SUM(E159:I159)</f>
        <v>651</v>
      </c>
      <c r="M159" s="25">
        <f>SUM(E159,E161,E163)</f>
        <v>189</v>
      </c>
    </row>
    <row r="160" spans="1:13" ht="23.25" customHeight="1" x14ac:dyDescent="0.25">
      <c r="A160" s="58"/>
      <c r="B160" s="111"/>
      <c r="C160" s="109"/>
      <c r="D160" s="30" t="s">
        <v>1</v>
      </c>
      <c r="E160" s="19">
        <f>E159/189*100</f>
        <v>79.894179894179899</v>
      </c>
      <c r="F160" s="19">
        <f>F159/188*100</f>
        <v>75.531914893617028</v>
      </c>
      <c r="G160" s="3">
        <f>G159/196*100</f>
        <v>37.244897959183675</v>
      </c>
      <c r="H160" s="3">
        <f>H159/196*100</f>
        <v>78.571428571428569</v>
      </c>
      <c r="I160" s="19">
        <f>I159/209*100</f>
        <v>62.679425837320579</v>
      </c>
      <c r="J160" s="3">
        <f t="shared" ref="J160" si="43">J159/J146*100</f>
        <v>66.564417177914109</v>
      </c>
      <c r="M160" s="25">
        <f>SUM(F159,F161,F163)</f>
        <v>188</v>
      </c>
    </row>
    <row r="161" spans="1:13" ht="23.25" customHeight="1" x14ac:dyDescent="0.25">
      <c r="A161" s="58"/>
      <c r="B161" s="111"/>
      <c r="C161" s="108" t="s">
        <v>16</v>
      </c>
      <c r="D161" s="30" t="s">
        <v>0</v>
      </c>
      <c r="E161" s="4">
        <v>38</v>
      </c>
      <c r="F161" s="4">
        <v>46</v>
      </c>
      <c r="G161" s="4">
        <v>123</v>
      </c>
      <c r="H161" s="33">
        <v>42</v>
      </c>
      <c r="I161" s="4">
        <v>78</v>
      </c>
      <c r="J161" s="4">
        <f>SUM(E161:I161)</f>
        <v>327</v>
      </c>
      <c r="M161" s="25">
        <f>SUM(G159,G161,G163)</f>
        <v>196</v>
      </c>
    </row>
    <row r="162" spans="1:13" ht="23.25" customHeight="1" x14ac:dyDescent="0.25">
      <c r="A162" s="58"/>
      <c r="B162" s="111"/>
      <c r="C162" s="109"/>
      <c r="D162" s="30" t="s">
        <v>1</v>
      </c>
      <c r="E162" s="19">
        <f>E161/189*100</f>
        <v>20.105820105820104</v>
      </c>
      <c r="F162" s="19">
        <f>F161/188*100</f>
        <v>24.468085106382979</v>
      </c>
      <c r="G162" s="3">
        <f>G161/196*100</f>
        <v>62.755102040816325</v>
      </c>
      <c r="H162" s="3">
        <f>H161/196*100</f>
        <v>21.428571428571427</v>
      </c>
      <c r="I162" s="19">
        <f>I161/209*100</f>
        <v>37.320574162679428</v>
      </c>
      <c r="J162" s="3">
        <f t="shared" ref="J162" si="44">J161/J146*100</f>
        <v>33.435582822085891</v>
      </c>
      <c r="M162" s="5">
        <f>SUM(H159,H161,H163)</f>
        <v>196</v>
      </c>
    </row>
    <row r="163" spans="1:13" ht="23.25" customHeight="1" x14ac:dyDescent="0.25">
      <c r="A163" s="58"/>
      <c r="B163" s="111"/>
      <c r="C163" s="108" t="s">
        <v>17</v>
      </c>
      <c r="D163" s="30" t="s">
        <v>0</v>
      </c>
      <c r="E163" s="4">
        <v>0</v>
      </c>
      <c r="F163" s="4">
        <v>0</v>
      </c>
      <c r="G163" s="4">
        <v>0</v>
      </c>
      <c r="H163" s="33">
        <v>0</v>
      </c>
      <c r="I163" s="4">
        <v>0</v>
      </c>
      <c r="J163" s="4">
        <f>SUM(E163:I163)</f>
        <v>0</v>
      </c>
      <c r="M163" s="25">
        <f>SUM(I159,I161,I163)</f>
        <v>209</v>
      </c>
    </row>
    <row r="164" spans="1:13" ht="23.25" customHeight="1" x14ac:dyDescent="0.25">
      <c r="A164" s="58"/>
      <c r="B164" s="112"/>
      <c r="C164" s="109"/>
      <c r="D164" s="30" t="s">
        <v>1</v>
      </c>
      <c r="E164" s="19">
        <f>E163/189*100</f>
        <v>0</v>
      </c>
      <c r="F164" s="3">
        <v>0</v>
      </c>
      <c r="G164" s="3">
        <f>G163/196*100</f>
        <v>0</v>
      </c>
      <c r="H164" s="3">
        <f>H163/196*100</f>
        <v>0</v>
      </c>
      <c r="I164" s="19">
        <f>I163/209*100</f>
        <v>0</v>
      </c>
      <c r="J164" s="3">
        <f t="shared" ref="J164" si="45">J163/J146*100</f>
        <v>0</v>
      </c>
      <c r="M164" s="26">
        <f>SUM(J160,J162,J164)</f>
        <v>100</v>
      </c>
    </row>
    <row r="165" spans="1:13" ht="23.25" customHeight="1" x14ac:dyDescent="0.25">
      <c r="A165" s="58"/>
      <c r="B165" s="110" t="s">
        <v>44</v>
      </c>
      <c r="C165" s="108" t="s">
        <v>15</v>
      </c>
      <c r="D165" s="30" t="s">
        <v>0</v>
      </c>
      <c r="E165" s="4">
        <v>144</v>
      </c>
      <c r="F165" s="4">
        <v>118</v>
      </c>
      <c r="G165" s="4">
        <v>77</v>
      </c>
      <c r="H165" s="36">
        <v>154</v>
      </c>
      <c r="I165" s="4">
        <v>180</v>
      </c>
      <c r="J165" s="4">
        <f>SUM(E165:I165)</f>
        <v>673</v>
      </c>
      <c r="M165" s="25">
        <f>SUM(E165,E167,E169)</f>
        <v>189</v>
      </c>
    </row>
    <row r="166" spans="1:13" ht="23.25" customHeight="1" x14ac:dyDescent="0.25">
      <c r="A166" s="58"/>
      <c r="B166" s="111"/>
      <c r="C166" s="109"/>
      <c r="D166" s="30" t="s">
        <v>1</v>
      </c>
      <c r="E166" s="19">
        <f>E165/189*100</f>
        <v>76.19047619047619</v>
      </c>
      <c r="F166" s="19">
        <f>F165/188*100</f>
        <v>62.765957446808507</v>
      </c>
      <c r="G166" s="3">
        <f>G165/196*100</f>
        <v>39.285714285714285</v>
      </c>
      <c r="H166" s="3">
        <f>H165/196*100</f>
        <v>78.571428571428569</v>
      </c>
      <c r="I166" s="19">
        <f>I165/209*100</f>
        <v>86.124401913875602</v>
      </c>
      <c r="J166" s="3">
        <f t="shared" ref="J166" si="46">J165/J146*100</f>
        <v>68.813905930470341</v>
      </c>
      <c r="M166" s="25">
        <f>SUM(F165,F167,F169)</f>
        <v>188</v>
      </c>
    </row>
    <row r="167" spans="1:13" ht="23.25" customHeight="1" x14ac:dyDescent="0.25">
      <c r="A167" s="58"/>
      <c r="B167" s="111"/>
      <c r="C167" s="108" t="s">
        <v>16</v>
      </c>
      <c r="D167" s="30" t="s">
        <v>0</v>
      </c>
      <c r="E167" s="4">
        <v>45</v>
      </c>
      <c r="F167" s="4">
        <v>70</v>
      </c>
      <c r="G167" s="4">
        <v>119</v>
      </c>
      <c r="H167" s="4">
        <v>42</v>
      </c>
      <c r="I167" s="4">
        <v>29</v>
      </c>
      <c r="J167" s="4">
        <f>SUM(E167:I167)</f>
        <v>305</v>
      </c>
      <c r="M167" s="25">
        <f>SUM(G165,G167,G169)</f>
        <v>196</v>
      </c>
    </row>
    <row r="168" spans="1:13" ht="23.25" customHeight="1" x14ac:dyDescent="0.25">
      <c r="A168" s="58"/>
      <c r="B168" s="111"/>
      <c r="C168" s="109"/>
      <c r="D168" s="30" t="s">
        <v>1</v>
      </c>
      <c r="E168" s="19">
        <f>E167/189*100</f>
        <v>23.809523809523807</v>
      </c>
      <c r="F168" s="19">
        <f>F167/188*100</f>
        <v>37.234042553191486</v>
      </c>
      <c r="G168" s="3">
        <f>G167/196*100</f>
        <v>60.714285714285708</v>
      </c>
      <c r="H168" s="3">
        <f>H167/196*100</f>
        <v>21.428571428571427</v>
      </c>
      <c r="I168" s="19">
        <f>I167/209*100</f>
        <v>13.875598086124402</v>
      </c>
      <c r="J168" s="3">
        <f t="shared" ref="J168" si="47">J167/J146*100</f>
        <v>31.186094069529652</v>
      </c>
      <c r="M168" s="5">
        <f>SUM(H165,H167,H169)</f>
        <v>196</v>
      </c>
    </row>
    <row r="169" spans="1:13" ht="23.25" customHeight="1" x14ac:dyDescent="0.25">
      <c r="A169" s="58"/>
      <c r="B169" s="111"/>
      <c r="C169" s="108" t="s">
        <v>17</v>
      </c>
      <c r="D169" s="30" t="s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f>SUM(E169:I169)</f>
        <v>0</v>
      </c>
      <c r="M169" s="25">
        <f>SUM(I165,I167,I169)</f>
        <v>209</v>
      </c>
    </row>
    <row r="170" spans="1:13" ht="23.25" customHeight="1" x14ac:dyDescent="0.25">
      <c r="A170" s="58"/>
      <c r="B170" s="112"/>
      <c r="C170" s="109"/>
      <c r="D170" s="30" t="s">
        <v>1</v>
      </c>
      <c r="E170" s="19">
        <f>E169/189*100</f>
        <v>0</v>
      </c>
      <c r="F170" s="19">
        <f>F169/188*100</f>
        <v>0</v>
      </c>
      <c r="G170" s="3">
        <f>G169/196*100</f>
        <v>0</v>
      </c>
      <c r="H170" s="3">
        <f>H169/196*100</f>
        <v>0</v>
      </c>
      <c r="I170" s="19">
        <f>I169/209*100</f>
        <v>0</v>
      </c>
      <c r="J170" s="3">
        <f t="shared" ref="J170" si="48">J169/J146*100</f>
        <v>0</v>
      </c>
      <c r="M170" s="26">
        <f>SUM(J166,J168,J170)</f>
        <v>100</v>
      </c>
    </row>
    <row r="171" spans="1:13" ht="23.25" customHeight="1" x14ac:dyDescent="0.25">
      <c r="A171" s="58"/>
      <c r="B171" s="105" t="s">
        <v>26</v>
      </c>
      <c r="C171" s="108" t="s">
        <v>15</v>
      </c>
      <c r="D171" s="30" t="s">
        <v>0</v>
      </c>
      <c r="E171" s="4">
        <v>139</v>
      </c>
      <c r="F171" s="4">
        <v>126</v>
      </c>
      <c r="G171" s="4">
        <v>73</v>
      </c>
      <c r="H171" s="36"/>
      <c r="I171" s="4"/>
      <c r="J171" s="4">
        <f>SUM(E171:I171)</f>
        <v>338</v>
      </c>
      <c r="M171" s="25">
        <f>SUM(E171,E173,E175)</f>
        <v>189</v>
      </c>
    </row>
    <row r="172" spans="1:13" ht="23.25" customHeight="1" x14ac:dyDescent="0.25">
      <c r="A172" s="58"/>
      <c r="B172" s="106"/>
      <c r="C172" s="109"/>
      <c r="D172" s="30" t="s">
        <v>1</v>
      </c>
      <c r="E172" s="19">
        <f>E171/189*100</f>
        <v>73.544973544973544</v>
      </c>
      <c r="F172" s="19">
        <f>F171/188*100</f>
        <v>67.021276595744681</v>
      </c>
      <c r="G172" s="3">
        <f>G171/196*100</f>
        <v>37.244897959183675</v>
      </c>
      <c r="H172" s="3">
        <f>H171/196*100</f>
        <v>0</v>
      </c>
      <c r="I172" s="19">
        <f>I171/209*100</f>
        <v>0</v>
      </c>
      <c r="J172" s="3">
        <f>J171/573*100</f>
        <v>58.987783595113441</v>
      </c>
      <c r="M172" s="25">
        <f>SUM(F171,F173,F175)</f>
        <v>188</v>
      </c>
    </row>
    <row r="173" spans="1:13" ht="23.25" customHeight="1" x14ac:dyDescent="0.25">
      <c r="A173" s="58"/>
      <c r="B173" s="106"/>
      <c r="C173" s="108" t="s">
        <v>16</v>
      </c>
      <c r="D173" s="30" t="s">
        <v>0</v>
      </c>
      <c r="E173" s="4">
        <v>49</v>
      </c>
      <c r="F173" s="4">
        <v>62</v>
      </c>
      <c r="G173" s="4">
        <v>123</v>
      </c>
      <c r="H173" s="4"/>
      <c r="I173" s="4"/>
      <c r="J173" s="4">
        <f>SUM(E173:I173)</f>
        <v>234</v>
      </c>
      <c r="M173" s="25">
        <f>SUM(G171,G173,G175)</f>
        <v>196</v>
      </c>
    </row>
    <row r="174" spans="1:13" ht="23.25" customHeight="1" x14ac:dyDescent="0.25">
      <c r="A174" s="58"/>
      <c r="B174" s="106"/>
      <c r="C174" s="109"/>
      <c r="D174" s="30" t="s">
        <v>1</v>
      </c>
      <c r="E174" s="19">
        <f>E173/189*100</f>
        <v>25.925925925925924</v>
      </c>
      <c r="F174" s="19">
        <f>F173/188*100</f>
        <v>32.978723404255319</v>
      </c>
      <c r="G174" s="3">
        <f>G173/196*100</f>
        <v>62.755102040816325</v>
      </c>
      <c r="H174" s="3">
        <f>H173/196*100</f>
        <v>0</v>
      </c>
      <c r="I174" s="19">
        <f>I173/209*100</f>
        <v>0</v>
      </c>
      <c r="J174" s="3">
        <f>J173/573*100</f>
        <v>40.837696335078533</v>
      </c>
      <c r="M174" s="5">
        <f>SUM(H171,H173,H175)</f>
        <v>0</v>
      </c>
    </row>
    <row r="175" spans="1:13" ht="23.25" customHeight="1" x14ac:dyDescent="0.25">
      <c r="A175" s="58"/>
      <c r="B175" s="106"/>
      <c r="C175" s="108" t="s">
        <v>17</v>
      </c>
      <c r="D175" s="30" t="s">
        <v>0</v>
      </c>
      <c r="E175" s="4">
        <v>1</v>
      </c>
      <c r="F175" s="4">
        <v>0</v>
      </c>
      <c r="G175" s="4"/>
      <c r="H175" s="4"/>
      <c r="I175" s="4"/>
      <c r="J175" s="4">
        <f>SUM(E175:I175)</f>
        <v>1</v>
      </c>
      <c r="M175" s="25">
        <f>SUM(I171,I173,I175)</f>
        <v>0</v>
      </c>
    </row>
    <row r="176" spans="1:13" ht="23.25" customHeight="1" x14ac:dyDescent="0.25">
      <c r="A176" s="58"/>
      <c r="B176" s="107"/>
      <c r="C176" s="109"/>
      <c r="D176" s="30" t="s">
        <v>1</v>
      </c>
      <c r="E176" s="19">
        <f>E175/189*100</f>
        <v>0.52910052910052907</v>
      </c>
      <c r="F176" s="19">
        <f>F175/188*100</f>
        <v>0</v>
      </c>
      <c r="G176" s="3">
        <f>G175/196*100</f>
        <v>0</v>
      </c>
      <c r="H176" s="3">
        <f>H175/196*100</f>
        <v>0</v>
      </c>
      <c r="I176" s="19">
        <f>I175/209*100</f>
        <v>0</v>
      </c>
      <c r="J176" s="3">
        <f>J175/573*100</f>
        <v>0.17452006980802792</v>
      </c>
      <c r="M176" s="26">
        <f>SUM(J172,J174,J176)</f>
        <v>100</v>
      </c>
    </row>
    <row r="177" spans="1:19" ht="23.25" customHeight="1" x14ac:dyDescent="0.25">
      <c r="A177" s="58"/>
      <c r="B177" s="28"/>
      <c r="C177" s="29"/>
      <c r="D177" s="29"/>
      <c r="E177" s="54"/>
      <c r="F177" s="54"/>
      <c r="G177" s="55"/>
      <c r="H177" s="55"/>
      <c r="I177" s="54"/>
      <c r="J177" s="55"/>
      <c r="M177" s="26"/>
    </row>
    <row r="178" spans="1:19" ht="19.5" x14ac:dyDescent="0.25">
      <c r="A178" s="58"/>
      <c r="B178" s="22" t="s">
        <v>71</v>
      </c>
    </row>
    <row r="179" spans="1:19" ht="18.75" customHeight="1" x14ac:dyDescent="0.25">
      <c r="A179" s="58"/>
      <c r="B179" s="93" t="s">
        <v>72</v>
      </c>
      <c r="C179" s="94"/>
      <c r="D179" s="95"/>
      <c r="E179" s="81" t="s">
        <v>2</v>
      </c>
      <c r="F179" s="82"/>
      <c r="G179" s="82"/>
      <c r="H179" s="82"/>
      <c r="I179" s="83"/>
      <c r="J179" s="76" t="s">
        <v>3</v>
      </c>
    </row>
    <row r="180" spans="1:19" ht="18.75" customHeight="1" x14ac:dyDescent="0.25">
      <c r="A180" s="58"/>
      <c r="B180" s="96"/>
      <c r="C180" s="97"/>
      <c r="D180" s="98"/>
      <c r="E180" s="30">
        <v>1</v>
      </c>
      <c r="F180" s="30">
        <v>2</v>
      </c>
      <c r="G180" s="30">
        <v>3</v>
      </c>
      <c r="H180" s="30">
        <v>4</v>
      </c>
      <c r="I180" s="34">
        <v>5</v>
      </c>
      <c r="J180" s="77"/>
      <c r="M180" s="5">
        <f>SUM(E182:E185)</f>
        <v>189</v>
      </c>
    </row>
    <row r="181" spans="1:19" ht="15.75" customHeight="1" x14ac:dyDescent="0.25">
      <c r="A181" s="58"/>
      <c r="B181" s="99"/>
      <c r="C181" s="100"/>
      <c r="D181" s="101"/>
      <c r="E181" s="34">
        <v>189</v>
      </c>
      <c r="F181" s="34">
        <v>188</v>
      </c>
      <c r="G181" s="34">
        <v>196</v>
      </c>
      <c r="H181" s="34"/>
      <c r="I181" s="34"/>
      <c r="J181" s="36">
        <f>SUM(E181:I181)</f>
        <v>573</v>
      </c>
      <c r="M181" s="5">
        <f>SUM(F182:F185)</f>
        <v>188</v>
      </c>
    </row>
    <row r="182" spans="1:19" ht="18.75" customHeight="1" x14ac:dyDescent="0.25">
      <c r="A182" s="58"/>
      <c r="B182" s="78" t="s">
        <v>31</v>
      </c>
      <c r="C182" s="79"/>
      <c r="D182" s="80"/>
      <c r="E182" s="34">
        <v>49</v>
      </c>
      <c r="F182" s="34">
        <v>56</v>
      </c>
      <c r="G182" s="34">
        <v>58</v>
      </c>
      <c r="H182" s="34"/>
      <c r="I182" s="34"/>
      <c r="J182" s="4">
        <f>SUM(E182:I182)</f>
        <v>163</v>
      </c>
      <c r="K182" s="13">
        <f>J182/J181*100</f>
        <v>28.446771378708551</v>
      </c>
      <c r="M182" s="5">
        <f>SUM(G182:G184)</f>
        <v>196</v>
      </c>
    </row>
    <row r="183" spans="1:19" ht="18.75" customHeight="1" x14ac:dyDescent="0.25">
      <c r="A183" s="58"/>
      <c r="B183" s="78" t="s">
        <v>33</v>
      </c>
      <c r="C183" s="79"/>
      <c r="D183" s="80"/>
      <c r="E183" s="34">
        <v>12</v>
      </c>
      <c r="F183" s="30">
        <v>13</v>
      </c>
      <c r="G183" s="30">
        <v>30</v>
      </c>
      <c r="H183" s="33"/>
      <c r="I183" s="33"/>
      <c r="J183" s="4">
        <f>SUM(E183:I183)</f>
        <v>55</v>
      </c>
      <c r="K183" s="13">
        <f>J183/J181*100</f>
        <v>9.5986038394415356</v>
      </c>
    </row>
    <row r="184" spans="1:19" ht="18.75" customHeight="1" x14ac:dyDescent="0.25">
      <c r="A184" s="58"/>
      <c r="B184" s="78" t="s">
        <v>34</v>
      </c>
      <c r="C184" s="79"/>
      <c r="D184" s="80"/>
      <c r="E184" s="34">
        <v>127</v>
      </c>
      <c r="F184" s="30">
        <v>119</v>
      </c>
      <c r="G184" s="30">
        <v>108</v>
      </c>
      <c r="H184" s="33"/>
      <c r="I184" s="33"/>
      <c r="J184" s="4">
        <f>SUM(E184:I184)</f>
        <v>354</v>
      </c>
      <c r="K184" s="13">
        <f>J184/J181*100</f>
        <v>61.780104712041883</v>
      </c>
    </row>
    <row r="185" spans="1:19" ht="18.75" customHeight="1" x14ac:dyDescent="0.25">
      <c r="A185" s="58"/>
      <c r="B185" s="78" t="s">
        <v>35</v>
      </c>
      <c r="C185" s="79"/>
      <c r="D185" s="80"/>
      <c r="E185" s="34">
        <v>1</v>
      </c>
      <c r="F185" s="30">
        <v>0</v>
      </c>
      <c r="G185" s="30">
        <v>0</v>
      </c>
      <c r="H185" s="33"/>
      <c r="I185" s="33"/>
      <c r="J185" s="4">
        <f>SUM(E185:I185)</f>
        <v>1</v>
      </c>
      <c r="K185" s="13">
        <f>J185/J181*100</f>
        <v>0.17452006980802792</v>
      </c>
      <c r="M185" s="5" t="s">
        <v>51</v>
      </c>
    </row>
    <row r="186" spans="1:19" ht="19.5" x14ac:dyDescent="0.25">
      <c r="A186" s="58"/>
      <c r="B186" s="22" t="s">
        <v>73</v>
      </c>
    </row>
    <row r="187" spans="1:19" ht="18.75" x14ac:dyDescent="0.25">
      <c r="A187" s="58"/>
      <c r="B187" s="84"/>
      <c r="C187" s="85"/>
      <c r="D187" s="86"/>
      <c r="E187" s="81" t="s">
        <v>2</v>
      </c>
      <c r="F187" s="82"/>
      <c r="G187" s="82"/>
      <c r="H187" s="82"/>
      <c r="I187" s="83"/>
      <c r="J187" s="76" t="s">
        <v>3</v>
      </c>
    </row>
    <row r="188" spans="1:19" ht="24" customHeight="1" x14ac:dyDescent="0.25">
      <c r="A188" s="58"/>
      <c r="B188" s="87"/>
      <c r="C188" s="88"/>
      <c r="D188" s="89"/>
      <c r="E188" s="30">
        <v>1</v>
      </c>
      <c r="F188" s="30">
        <v>2</v>
      </c>
      <c r="G188" s="30">
        <v>3</v>
      </c>
      <c r="H188" s="30">
        <v>4</v>
      </c>
      <c r="I188" s="34">
        <v>5</v>
      </c>
      <c r="J188" s="77"/>
    </row>
    <row r="189" spans="1:19" ht="24" customHeight="1" x14ac:dyDescent="0.25">
      <c r="A189" s="58"/>
      <c r="B189" s="90"/>
      <c r="C189" s="91"/>
      <c r="D189" s="92"/>
      <c r="E189" s="34">
        <v>189</v>
      </c>
      <c r="F189" s="34">
        <v>188</v>
      </c>
      <c r="G189" s="34">
        <v>196</v>
      </c>
      <c r="H189" s="34">
        <v>196</v>
      </c>
      <c r="I189" s="34">
        <v>209</v>
      </c>
      <c r="J189" s="34">
        <f>SUM(E189:I189)</f>
        <v>978</v>
      </c>
    </row>
    <row r="190" spans="1:19" ht="24" customHeight="1" x14ac:dyDescent="0.25">
      <c r="A190" s="58"/>
      <c r="B190" s="78" t="s">
        <v>18</v>
      </c>
      <c r="C190" s="79"/>
      <c r="D190" s="80"/>
      <c r="E190" s="30">
        <v>186</v>
      </c>
      <c r="F190" s="30">
        <v>188</v>
      </c>
      <c r="G190" s="30">
        <v>196</v>
      </c>
      <c r="H190" s="34">
        <v>196</v>
      </c>
      <c r="I190" s="30">
        <v>209</v>
      </c>
      <c r="J190" s="30">
        <f>SUM(E190:I190)</f>
        <v>975</v>
      </c>
      <c r="K190" s="13">
        <f>J190/J189*100</f>
        <v>99.693251533742327</v>
      </c>
      <c r="O190" s="8"/>
    </row>
    <row r="191" spans="1:19" ht="24" customHeight="1" x14ac:dyDescent="0.25">
      <c r="A191" s="58"/>
      <c r="B191" s="78" t="s">
        <v>19</v>
      </c>
      <c r="C191" s="79"/>
      <c r="D191" s="80"/>
      <c r="E191" s="34">
        <v>3</v>
      </c>
      <c r="F191" s="30">
        <v>0</v>
      </c>
      <c r="G191" s="30">
        <v>0</v>
      </c>
      <c r="H191" s="30">
        <v>0</v>
      </c>
      <c r="I191" s="30">
        <v>0</v>
      </c>
      <c r="J191" s="30">
        <f>SUM(E191:I191)</f>
        <v>3</v>
      </c>
      <c r="K191" s="13">
        <f>J191/J189*100</f>
        <v>0.30674846625766872</v>
      </c>
      <c r="N191" s="8"/>
      <c r="O191" s="8"/>
      <c r="P191" s="8"/>
      <c r="R191" s="8"/>
      <c r="S191" s="8"/>
    </row>
    <row r="192" spans="1:19" ht="24" customHeight="1" x14ac:dyDescent="0.25">
      <c r="A192" s="58"/>
      <c r="B192" s="78" t="s">
        <v>20</v>
      </c>
      <c r="C192" s="79"/>
      <c r="D192" s="80"/>
      <c r="E192" s="30">
        <v>0</v>
      </c>
      <c r="F192" s="30">
        <v>0</v>
      </c>
      <c r="G192" s="30">
        <v>0</v>
      </c>
      <c r="H192" s="30">
        <v>0</v>
      </c>
      <c r="I192" s="30">
        <v>209</v>
      </c>
      <c r="J192" s="30">
        <f>SUM(E192:I192)</f>
        <v>209</v>
      </c>
      <c r="K192" s="13">
        <f>I192/J192*100</f>
        <v>100</v>
      </c>
      <c r="N192" s="8"/>
      <c r="P192" s="9"/>
    </row>
    <row r="193" spans="1:11" ht="25.5" customHeight="1" x14ac:dyDescent="0.25">
      <c r="A193" s="58"/>
      <c r="B193" s="23" t="s">
        <v>74</v>
      </c>
    </row>
    <row r="194" spans="1:11" ht="25.5" customHeight="1" x14ac:dyDescent="0.25">
      <c r="A194" s="58"/>
      <c r="B194" s="84" t="s">
        <v>36</v>
      </c>
      <c r="C194" s="85"/>
      <c r="D194" s="86"/>
      <c r="E194" s="81" t="s">
        <v>2</v>
      </c>
      <c r="F194" s="82"/>
      <c r="G194" s="82"/>
      <c r="H194" s="82"/>
      <c r="I194" s="83"/>
      <c r="J194" s="76" t="s">
        <v>3</v>
      </c>
    </row>
    <row r="195" spans="1:11" ht="24" customHeight="1" x14ac:dyDescent="0.25">
      <c r="A195" s="58"/>
      <c r="B195" s="87"/>
      <c r="C195" s="88"/>
      <c r="D195" s="89"/>
      <c r="E195" s="30">
        <v>1</v>
      </c>
      <c r="F195" s="30">
        <v>2</v>
      </c>
      <c r="G195" s="30">
        <v>3</v>
      </c>
      <c r="H195" s="30">
        <v>4</v>
      </c>
      <c r="I195" s="34">
        <v>5</v>
      </c>
      <c r="J195" s="77"/>
    </row>
    <row r="196" spans="1:11" ht="24" customHeight="1" x14ac:dyDescent="0.25">
      <c r="A196" s="58"/>
      <c r="B196" s="90"/>
      <c r="C196" s="91"/>
      <c r="D196" s="92"/>
      <c r="E196" s="34">
        <v>189</v>
      </c>
      <c r="F196" s="34">
        <v>188</v>
      </c>
      <c r="G196" s="34">
        <v>196</v>
      </c>
      <c r="H196" s="34">
        <v>196</v>
      </c>
      <c r="I196" s="34">
        <v>209</v>
      </c>
      <c r="J196" s="36">
        <f>SUM(E196:I196)</f>
        <v>978</v>
      </c>
    </row>
    <row r="197" spans="1:11" ht="21" customHeight="1" x14ac:dyDescent="0.25">
      <c r="A197" s="58"/>
      <c r="B197" s="78" t="s">
        <v>25</v>
      </c>
      <c r="C197" s="79"/>
      <c r="D197" s="80"/>
      <c r="E197" s="33"/>
      <c r="F197" s="33">
        <v>0</v>
      </c>
      <c r="G197" s="33">
        <v>0</v>
      </c>
      <c r="H197" s="11">
        <v>0</v>
      </c>
      <c r="I197" s="33">
        <v>0</v>
      </c>
      <c r="J197" s="33">
        <f>SUM(E197:H197)</f>
        <v>0</v>
      </c>
    </row>
    <row r="198" spans="1:11" ht="21" customHeight="1" x14ac:dyDescent="0.25">
      <c r="A198" s="58"/>
      <c r="B198" s="78" t="s">
        <v>24</v>
      </c>
      <c r="C198" s="79"/>
      <c r="D198" s="80"/>
      <c r="E198" s="33"/>
      <c r="F198" s="33">
        <v>0</v>
      </c>
      <c r="G198" s="33">
        <v>0</v>
      </c>
      <c r="H198" s="11">
        <v>0</v>
      </c>
      <c r="I198" s="33">
        <v>0</v>
      </c>
      <c r="J198" s="33">
        <f t="shared" ref="J198:J203" si="49">SUM(E198:H198)</f>
        <v>0</v>
      </c>
    </row>
    <row r="199" spans="1:11" ht="21" customHeight="1" x14ac:dyDescent="0.25">
      <c r="A199" s="58"/>
      <c r="B199" s="78" t="s">
        <v>23</v>
      </c>
      <c r="C199" s="79"/>
      <c r="D199" s="80"/>
      <c r="E199" s="33">
        <v>3</v>
      </c>
      <c r="F199" s="33">
        <v>14</v>
      </c>
      <c r="G199" s="33">
        <v>10</v>
      </c>
      <c r="H199" s="11">
        <v>6</v>
      </c>
      <c r="I199" s="33">
        <v>10</v>
      </c>
      <c r="J199" s="33">
        <f>SUM(E199:I199)</f>
        <v>43</v>
      </c>
      <c r="K199" s="13">
        <f>J199/918*100</f>
        <v>4.6840958605664484</v>
      </c>
    </row>
    <row r="200" spans="1:11" ht="21" customHeight="1" x14ac:dyDescent="0.25">
      <c r="A200" s="58"/>
      <c r="B200" s="78" t="s">
        <v>22</v>
      </c>
      <c r="C200" s="79"/>
      <c r="D200" s="80"/>
      <c r="E200" s="33">
        <v>18</v>
      </c>
      <c r="F200" s="33">
        <v>14</v>
      </c>
      <c r="G200" s="33">
        <v>19</v>
      </c>
      <c r="H200" s="11">
        <v>22</v>
      </c>
      <c r="I200" s="33">
        <v>16</v>
      </c>
      <c r="J200" s="33">
        <f>SUM(E200:I200)</f>
        <v>89</v>
      </c>
      <c r="K200" s="13">
        <f>J200/918*100</f>
        <v>9.6949891067538125</v>
      </c>
    </row>
    <row r="201" spans="1:11" ht="21" customHeight="1" x14ac:dyDescent="0.25">
      <c r="A201" s="58"/>
      <c r="B201" s="78" t="s">
        <v>21</v>
      </c>
      <c r="C201" s="79"/>
      <c r="D201" s="80"/>
      <c r="E201" s="33">
        <v>0</v>
      </c>
      <c r="F201" s="33">
        <v>0</v>
      </c>
      <c r="G201" s="33">
        <v>0</v>
      </c>
      <c r="H201" s="11">
        <f t="shared" ref="H201" si="50">SUM(C201:G201)</f>
        <v>0</v>
      </c>
      <c r="I201" s="33">
        <v>0</v>
      </c>
      <c r="J201" s="33">
        <f t="shared" si="49"/>
        <v>0</v>
      </c>
      <c r="K201" s="13">
        <f>J201/918*100</f>
        <v>0</v>
      </c>
    </row>
    <row r="202" spans="1:11" ht="20.25" customHeight="1" x14ac:dyDescent="0.25">
      <c r="A202" s="58"/>
      <c r="B202" s="78" t="s">
        <v>31</v>
      </c>
      <c r="C202" s="79"/>
      <c r="D202" s="80"/>
      <c r="E202" s="33">
        <v>49</v>
      </c>
      <c r="F202" s="33">
        <v>56</v>
      </c>
      <c r="G202" s="33">
        <v>56</v>
      </c>
      <c r="H202" s="11">
        <v>46</v>
      </c>
      <c r="I202" s="33">
        <v>57</v>
      </c>
      <c r="J202" s="33">
        <f>SUM(E202:H202)</f>
        <v>207</v>
      </c>
      <c r="K202" s="13">
        <f>J202/918*100</f>
        <v>22.549019607843139</v>
      </c>
    </row>
    <row r="203" spans="1:11" ht="34.5" customHeight="1" x14ac:dyDescent="0.25">
      <c r="A203" s="59"/>
      <c r="B203" s="102" t="s">
        <v>32</v>
      </c>
      <c r="C203" s="103"/>
      <c r="D203" s="104"/>
      <c r="E203" s="33">
        <v>12</v>
      </c>
      <c r="F203" s="33">
        <v>15</v>
      </c>
      <c r="G203" s="33">
        <v>20</v>
      </c>
      <c r="H203" s="11">
        <v>74</v>
      </c>
      <c r="I203" s="33">
        <v>92</v>
      </c>
      <c r="J203" s="33">
        <f t="shared" si="49"/>
        <v>121</v>
      </c>
      <c r="K203" s="13">
        <f>J203/918*100</f>
        <v>13.180827886710238</v>
      </c>
    </row>
    <row r="204" spans="1:11" ht="16.5" customHeigh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1" ht="18.75" customHeight="1" x14ac:dyDescent="0.3">
      <c r="A205" s="45"/>
      <c r="B205" s="45"/>
      <c r="C205" s="45"/>
      <c r="D205" s="45"/>
      <c r="E205" s="45"/>
      <c r="F205" s="45"/>
      <c r="G205" s="45"/>
      <c r="H205" s="56" t="s">
        <v>80</v>
      </c>
      <c r="I205" s="45"/>
      <c r="J205" s="45"/>
    </row>
    <row r="206" spans="1:11" ht="18" customHeight="1" x14ac:dyDescent="0.3">
      <c r="A206" s="45"/>
      <c r="B206" s="45"/>
      <c r="C206" s="45"/>
      <c r="D206" s="45"/>
      <c r="E206" s="45"/>
      <c r="F206" s="45"/>
      <c r="G206" s="45"/>
      <c r="H206" s="51" t="s">
        <v>75</v>
      </c>
      <c r="I206" s="45"/>
      <c r="J206" s="45"/>
    </row>
    <row r="207" spans="1:11" ht="18.75" customHeight="1" x14ac:dyDescent="0.25">
      <c r="A207" s="45"/>
      <c r="B207" s="45"/>
      <c r="C207" s="45"/>
      <c r="D207" s="45"/>
      <c r="E207" s="45"/>
      <c r="F207" s="52"/>
      <c r="G207" s="52"/>
      <c r="H207" s="53" t="s">
        <v>76</v>
      </c>
      <c r="I207" s="52"/>
      <c r="J207" s="52"/>
    </row>
    <row r="208" spans="1:11" ht="18.75" x14ac:dyDescent="0.25">
      <c r="A208" s="45"/>
      <c r="B208" s="45"/>
      <c r="C208" s="45"/>
      <c r="D208" s="45"/>
      <c r="E208" s="45"/>
      <c r="F208" s="52"/>
      <c r="G208" s="52"/>
      <c r="H208" s="5"/>
      <c r="I208" s="52"/>
      <c r="J208" s="52"/>
    </row>
    <row r="209" spans="1:10" ht="18.75" x14ac:dyDescent="0.25">
      <c r="A209" s="45"/>
      <c r="B209" s="45"/>
      <c r="C209" s="45"/>
      <c r="D209" s="45"/>
      <c r="E209" s="45"/>
      <c r="F209" s="52"/>
      <c r="G209" s="52"/>
      <c r="H209" s="5"/>
      <c r="I209" s="52"/>
      <c r="J209" s="52"/>
    </row>
    <row r="210" spans="1:10" ht="18.75" x14ac:dyDescent="0.25">
      <c r="A210" s="45"/>
      <c r="B210" s="45"/>
      <c r="C210" s="45"/>
      <c r="D210" s="45"/>
      <c r="E210" s="45"/>
      <c r="F210" s="52"/>
      <c r="G210" s="52"/>
      <c r="H210" s="5"/>
      <c r="I210" s="52"/>
      <c r="J210" s="52"/>
    </row>
    <row r="211" spans="1:10" ht="18.75" x14ac:dyDescent="0.3">
      <c r="A211" s="45"/>
      <c r="B211" s="45"/>
      <c r="C211" s="45"/>
      <c r="D211" s="45"/>
      <c r="E211" s="45"/>
      <c r="F211" s="52"/>
      <c r="G211" s="52"/>
      <c r="H211" s="51" t="s">
        <v>77</v>
      </c>
      <c r="I211" s="52"/>
      <c r="J211" s="52"/>
    </row>
    <row r="212" spans="1:10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</row>
    <row r="213" spans="1:10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1:10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1:10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1:10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</row>
  </sheetData>
  <mergeCells count="147">
    <mergeCell ref="J144:J145"/>
    <mergeCell ref="B147:B152"/>
    <mergeCell ref="C147:C148"/>
    <mergeCell ref="C149:C150"/>
    <mergeCell ref="C151:C152"/>
    <mergeCell ref="B165:B170"/>
    <mergeCell ref="C165:C166"/>
    <mergeCell ref="C167:C168"/>
    <mergeCell ref="C169:C170"/>
    <mergeCell ref="B159:B164"/>
    <mergeCell ref="C159:C160"/>
    <mergeCell ref="C161:C162"/>
    <mergeCell ref="C163:C164"/>
    <mergeCell ref="B15:D15"/>
    <mergeCell ref="B16:B21"/>
    <mergeCell ref="C16:C17"/>
    <mergeCell ref="C18:C19"/>
    <mergeCell ref="C20:C21"/>
    <mergeCell ref="B12:D12"/>
    <mergeCell ref="B13:D13"/>
    <mergeCell ref="B14:I14"/>
    <mergeCell ref="E144:I144"/>
    <mergeCell ref="C34:C35"/>
    <mergeCell ref="B35:B39"/>
    <mergeCell ref="C36:C37"/>
    <mergeCell ref="C38:C39"/>
    <mergeCell ref="B40:B45"/>
    <mergeCell ref="C40:C41"/>
    <mergeCell ref="C42:C43"/>
    <mergeCell ref="C44:C45"/>
    <mergeCell ref="B22:B27"/>
    <mergeCell ref="C22:C23"/>
    <mergeCell ref="C24:C25"/>
    <mergeCell ref="C26:C27"/>
    <mergeCell ref="B28:B33"/>
    <mergeCell ref="C28:C29"/>
    <mergeCell ref="C30:C31"/>
    <mergeCell ref="C32:C33"/>
    <mergeCell ref="J52:J53"/>
    <mergeCell ref="E52:I52"/>
    <mergeCell ref="B54:D54"/>
    <mergeCell ref="B55:B60"/>
    <mergeCell ref="C55:C56"/>
    <mergeCell ref="C57:C58"/>
    <mergeCell ref="C59:C60"/>
    <mergeCell ref="B46:B51"/>
    <mergeCell ref="C46:C47"/>
    <mergeCell ref="C48:C49"/>
    <mergeCell ref="C50:C51"/>
    <mergeCell ref="B52:D53"/>
    <mergeCell ref="C61:C62"/>
    <mergeCell ref="C63:C64"/>
    <mergeCell ref="C65:C66"/>
    <mergeCell ref="B73:B78"/>
    <mergeCell ref="C73:C74"/>
    <mergeCell ref="C75:C76"/>
    <mergeCell ref="C77:C78"/>
    <mergeCell ref="B61:B66"/>
    <mergeCell ref="B67:B72"/>
    <mergeCell ref="C67:C68"/>
    <mergeCell ref="C69:C70"/>
    <mergeCell ref="C71:C72"/>
    <mergeCell ref="J92:J93"/>
    <mergeCell ref="B95:B100"/>
    <mergeCell ref="C95:C96"/>
    <mergeCell ref="C97:C98"/>
    <mergeCell ref="C99:C100"/>
    <mergeCell ref="B79:B84"/>
    <mergeCell ref="C79:C80"/>
    <mergeCell ref="C81:C82"/>
    <mergeCell ref="C83:C84"/>
    <mergeCell ref="B85:B90"/>
    <mergeCell ref="C85:C86"/>
    <mergeCell ref="C87:C88"/>
    <mergeCell ref="C89:C90"/>
    <mergeCell ref="B101:B106"/>
    <mergeCell ref="C101:C102"/>
    <mergeCell ref="C103:C104"/>
    <mergeCell ref="C105:C106"/>
    <mergeCell ref="B107:B112"/>
    <mergeCell ref="C107:C108"/>
    <mergeCell ref="C109:C110"/>
    <mergeCell ref="C111:C112"/>
    <mergeCell ref="E92:I92"/>
    <mergeCell ref="B92:D94"/>
    <mergeCell ref="B113:B118"/>
    <mergeCell ref="C113:C114"/>
    <mergeCell ref="C115:C116"/>
    <mergeCell ref="C117:C118"/>
    <mergeCell ref="B119:B124"/>
    <mergeCell ref="C119:C120"/>
    <mergeCell ref="C121:C122"/>
    <mergeCell ref="C123:C124"/>
    <mergeCell ref="C125:C126"/>
    <mergeCell ref="C127:C128"/>
    <mergeCell ref="C129:C130"/>
    <mergeCell ref="B125:B130"/>
    <mergeCell ref="B131:B136"/>
    <mergeCell ref="C131:C132"/>
    <mergeCell ref="B153:B158"/>
    <mergeCell ref="C153:C154"/>
    <mergeCell ref="C155:C156"/>
    <mergeCell ref="C157:C158"/>
    <mergeCell ref="C133:C134"/>
    <mergeCell ref="C135:C136"/>
    <mergeCell ref="B137:B142"/>
    <mergeCell ref="C137:C138"/>
    <mergeCell ref="C139:C140"/>
    <mergeCell ref="C141:C142"/>
    <mergeCell ref="B144:D146"/>
    <mergeCell ref="B199:D199"/>
    <mergeCell ref="B200:D200"/>
    <mergeCell ref="B201:D201"/>
    <mergeCell ref="B202:D202"/>
    <mergeCell ref="B203:D203"/>
    <mergeCell ref="B192:D192"/>
    <mergeCell ref="B171:B176"/>
    <mergeCell ref="C171:C172"/>
    <mergeCell ref="C173:C174"/>
    <mergeCell ref="C175:C176"/>
    <mergeCell ref="J179:J180"/>
    <mergeCell ref="B182:D182"/>
    <mergeCell ref="J194:J195"/>
    <mergeCell ref="B197:D197"/>
    <mergeCell ref="B198:D198"/>
    <mergeCell ref="B185:D185"/>
    <mergeCell ref="E187:I187"/>
    <mergeCell ref="J187:J188"/>
    <mergeCell ref="B190:D190"/>
    <mergeCell ref="B191:D191"/>
    <mergeCell ref="E179:I179"/>
    <mergeCell ref="B183:D183"/>
    <mergeCell ref="B184:D184"/>
    <mergeCell ref="E194:I194"/>
    <mergeCell ref="B187:D189"/>
    <mergeCell ref="B179:D181"/>
    <mergeCell ref="B194:D196"/>
    <mergeCell ref="A10:A11"/>
    <mergeCell ref="B10:D11"/>
    <mergeCell ref="J10:J11"/>
    <mergeCell ref="E1:I1"/>
    <mergeCell ref="E2:I2"/>
    <mergeCell ref="B4:H4"/>
    <mergeCell ref="B7:I7"/>
    <mergeCell ref="A8:J8"/>
    <mergeCell ref="A5:J5"/>
    <mergeCell ref="E10:I10"/>
  </mergeCells>
  <phoneticPr fontId="4" type="noConversion"/>
  <pageMargins left="0.5" right="0.5" top="0.5" bottom="0.5" header="0.31496062992126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 GV tự đăng kí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2022-10-24T21:40:38Z</dcterms:modified>
</cp:coreProperties>
</file>